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cst-my.sharepoint.com/personal/isaac_redeemercc_org_au/Documents/2024 Church/Budget/"/>
    </mc:Choice>
  </mc:AlternateContent>
  <xr:revisionPtr revIDLastSave="117" documentId="8_{5638A7F2-1A52-8545-8681-8E15FCDC02A0}" xr6:coauthVersionLast="47" xr6:coauthVersionMax="47" xr10:uidLastSave="{7B78D182-B938-8948-8369-C7339F99F25E}"/>
  <bookViews>
    <workbookView xWindow="0" yWindow="740" windowWidth="29040" windowHeight="15720" xr2:uid="{CECC8A3E-C79E-40D8-B50F-0513F5586053}"/>
  </bookViews>
  <sheets>
    <sheet name="2025 Budget Draft" sheetId="1" r:id="rId1"/>
    <sheet name="Sheet1" sheetId="4" r:id="rId2"/>
    <sheet name="Staffing Wages" sheetId="2" r:id="rId3"/>
    <sheet name="Ministry Staff Calcs" sheetId="3" r:id="rId4"/>
  </sheets>
  <definedNames>
    <definedName name="_xlnm.Print_Area" localSheetId="0">'2025 Budget Draft'!$A$1:$L$57</definedName>
    <definedName name="_xlnm.Print_Titles" localSheetId="0">'2025 Budget Draft'!$1:$3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C7" i="4" s="1"/>
  <c r="D7" i="4" s="1"/>
  <c r="E7" i="4" s="1"/>
  <c r="F7" i="4" s="1"/>
  <c r="G7" i="4" s="1"/>
  <c r="H7" i="4" s="1"/>
  <c r="C9" i="4"/>
  <c r="D6" i="4"/>
  <c r="E6" i="4"/>
  <c r="F6" i="4"/>
  <c r="G6" i="4"/>
  <c r="H6" i="4"/>
  <c r="C6" i="4"/>
  <c r="G9" i="4"/>
  <c r="H9" i="4"/>
  <c r="F9" i="4"/>
  <c r="E9" i="4"/>
  <c r="D9" i="4"/>
  <c r="C5" i="4"/>
  <c r="H4" i="4"/>
  <c r="G4" i="4"/>
  <c r="F4" i="4"/>
  <c r="E4" i="4"/>
  <c r="D4" i="4"/>
  <c r="C4" i="4"/>
  <c r="H3" i="4"/>
  <c r="H5" i="4" s="1"/>
  <c r="G3" i="4"/>
  <c r="G5" i="4" s="1"/>
  <c r="F3" i="4"/>
  <c r="F5" i="4" s="1"/>
  <c r="E3" i="4"/>
  <c r="E5" i="4" s="1"/>
  <c r="D3" i="4"/>
  <c r="D5" i="4" s="1"/>
  <c r="C3" i="4"/>
  <c r="K45" i="1"/>
  <c r="K50" i="1"/>
  <c r="K31" i="1"/>
  <c r="K29" i="1"/>
  <c r="K28" i="1"/>
  <c r="K25" i="1"/>
  <c r="K22" i="1"/>
  <c r="D8" i="4" l="1"/>
  <c r="E8" i="4" s="1"/>
  <c r="F8" i="4" s="1"/>
  <c r="G8" i="4" s="1"/>
  <c r="H8" i="4" s="1"/>
  <c r="K20" i="1"/>
  <c r="K19" i="1"/>
  <c r="K18" i="1"/>
  <c r="K17" i="1"/>
  <c r="K46" i="1"/>
  <c r="K32" i="1"/>
  <c r="F10" i="3"/>
  <c r="F5" i="3"/>
  <c r="D4" i="3"/>
  <c r="C4" i="3"/>
  <c r="F4" i="3" s="1"/>
  <c r="D3" i="3"/>
  <c r="F3" i="3" s="1"/>
  <c r="D11" i="2"/>
  <c r="D14" i="2" s="1"/>
  <c r="C11" i="2"/>
  <c r="C14" i="2" s="1"/>
  <c r="D24" i="2"/>
  <c r="E24" i="2" s="1"/>
  <c r="F24" i="2" s="1"/>
  <c r="D23" i="2"/>
  <c r="E23" i="2" s="1"/>
  <c r="F23" i="2" s="1"/>
  <c r="D22" i="2"/>
  <c r="E22" i="2" s="1"/>
  <c r="F22" i="2" s="1"/>
  <c r="F26" i="2" s="1"/>
  <c r="C6" i="2"/>
  <c r="B6" i="2"/>
  <c r="C5" i="2"/>
  <c r="K26" i="1" l="1"/>
  <c r="I52" i="1"/>
  <c r="J52" i="1"/>
  <c r="I46" i="1"/>
  <c r="J46" i="1"/>
  <c r="I32" i="1"/>
  <c r="J32" i="1"/>
  <c r="I26" i="1"/>
  <c r="J26" i="1"/>
  <c r="I11" i="1"/>
  <c r="J11" i="1"/>
  <c r="G52" i="1"/>
  <c r="H52" i="1"/>
  <c r="G46" i="1"/>
  <c r="H46" i="1"/>
  <c r="G32" i="1"/>
  <c r="H32" i="1"/>
  <c r="G26" i="1"/>
  <c r="H26" i="1"/>
  <c r="G11" i="1"/>
  <c r="H11" i="1"/>
  <c r="K11" i="1"/>
  <c r="K52" i="1"/>
  <c r="K54" i="1" l="1"/>
  <c r="K57" i="1" s="1"/>
  <c r="J54" i="1"/>
  <c r="J57" i="1" s="1"/>
  <c r="I54" i="1"/>
  <c r="I57" i="1" s="1"/>
  <c r="H54" i="1"/>
  <c r="H57" i="1" s="1"/>
  <c r="G54" i="1"/>
  <c r="G57" i="1" s="1"/>
  <c r="B46" i="1"/>
  <c r="C46" i="1"/>
  <c r="E46" i="1"/>
  <c r="F46" i="1"/>
  <c r="F52" i="1"/>
  <c r="E52" i="1"/>
  <c r="E32" i="1"/>
  <c r="F32" i="1"/>
  <c r="E26" i="1"/>
  <c r="F26" i="1"/>
  <c r="E11" i="1"/>
  <c r="F11" i="1"/>
  <c r="C11" i="1"/>
  <c r="D11" i="1"/>
  <c r="C52" i="1"/>
  <c r="D52" i="1"/>
  <c r="B52" i="1"/>
  <c r="D46" i="1"/>
  <c r="C32" i="1"/>
  <c r="D32" i="1"/>
  <c r="B32" i="1"/>
  <c r="D26" i="1"/>
  <c r="C26" i="1"/>
  <c r="B26" i="1"/>
  <c r="B11" i="1"/>
  <c r="F54" i="1" l="1"/>
  <c r="F57" i="1" s="1"/>
  <c r="E54" i="1"/>
  <c r="E57" i="1" s="1"/>
  <c r="D54" i="1"/>
  <c r="D57" i="1" s="1"/>
  <c r="B54" i="1"/>
  <c r="B57" i="1" s="1"/>
  <c r="C54" i="1"/>
  <c r="C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tc={05DFB658-B40F-A143-B478-1355C560FD22}</author>
  </authors>
  <commentList>
    <comment ref="K45" authorId="0" shapeId="0" xr:uid="{05DFB658-B40F-A143-B478-1355C560FD2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in Scout Hall costs, from $15/hr to $20/hr.</t>
      </text>
    </comment>
  </commentList>
</comments>
</file>

<file path=xl/sharedStrings.xml><?xml version="1.0" encoding="utf-8"?>
<sst xmlns="http://schemas.openxmlformats.org/spreadsheetml/2006/main" count="110" uniqueCount="105">
  <si>
    <t>Redeemer 2025 Budget - Draft</t>
  </si>
  <si>
    <t>2020 Budget</t>
  </si>
  <si>
    <t>2020 Actual</t>
  </si>
  <si>
    <t>2021 Budget</t>
  </si>
  <si>
    <t>2021 Actual</t>
  </si>
  <si>
    <t>2022 Budget</t>
  </si>
  <si>
    <t>2022 Actual</t>
  </si>
  <si>
    <t>2023 Budget</t>
  </si>
  <si>
    <t>2023 Actual</t>
  </si>
  <si>
    <t>2024 Budget</t>
  </si>
  <si>
    <t>2025 Budget</t>
  </si>
  <si>
    <t>Notes</t>
  </si>
  <si>
    <t>INCOME</t>
  </si>
  <si>
    <t>GIFTS RECEIVED</t>
  </si>
  <si>
    <t>Giving - General</t>
  </si>
  <si>
    <t>OTHER INCOME</t>
  </si>
  <si>
    <t>GST credits</t>
  </si>
  <si>
    <t>Interest Received</t>
  </si>
  <si>
    <t>TOTAL INCOME</t>
  </si>
  <si>
    <t>EXPENSES</t>
  </si>
  <si>
    <t>CRCA MINISTRY SHARE</t>
  </si>
  <si>
    <t>Set by the CRCA</t>
  </si>
  <si>
    <t>ADMINISTRATION EXPENSES</t>
  </si>
  <si>
    <t>Advertising</t>
  </si>
  <si>
    <t>Audit Fees</t>
  </si>
  <si>
    <t>Bank Fees &amp; Charges</t>
  </si>
  <si>
    <t>Computer, Software &amp; IT Costs</t>
  </si>
  <si>
    <t>General Office Expenses</t>
  </si>
  <si>
    <t>Insurance - Public / Directors Liab.</t>
  </si>
  <si>
    <t>Printing, Postage &amp; Stationary</t>
  </si>
  <si>
    <t>Copyright/video licences</t>
  </si>
  <si>
    <t>ChildSafe / WWVP</t>
  </si>
  <si>
    <t>Telecommunications</t>
  </si>
  <si>
    <t>ADMINISTRATION STAFF</t>
  </si>
  <si>
    <t>Administration Wages</t>
  </si>
  <si>
    <t>Please see Staff Wages tab for Calcs</t>
  </si>
  <si>
    <t>Administration  Superannuation</t>
  </si>
  <si>
    <t>Administraton Training</t>
  </si>
  <si>
    <t>Insurance - Workers Comp.</t>
  </si>
  <si>
    <t>Increase set by Network. Redeemer will request that this be subsidised by KCRC.</t>
  </si>
  <si>
    <t>MISSION</t>
  </si>
  <si>
    <t>Carols/Evangelism</t>
  </si>
  <si>
    <t>Diaconate</t>
  </si>
  <si>
    <t>Evangelism Training/Services</t>
  </si>
  <si>
    <t>Enrich Marriage Course</t>
  </si>
  <si>
    <t xml:space="preserve">Hospitality </t>
  </si>
  <si>
    <t>Small Groups</t>
  </si>
  <si>
    <t>Youth</t>
  </si>
  <si>
    <t>PROPERTY EXPENSES</t>
  </si>
  <si>
    <t>Insurance - Property</t>
  </si>
  <si>
    <t>Music A/V</t>
  </si>
  <si>
    <t>Hire of Halls</t>
  </si>
  <si>
    <t>$250/term for Youth $60/week for Service (increase of $5/hr)</t>
  </si>
  <si>
    <t>MINISTRY STAFF EXPENSES</t>
  </si>
  <si>
    <t>Stipend &amp; Benefits</t>
  </si>
  <si>
    <t>0.7 of full time minister's wage in our network.</t>
  </si>
  <si>
    <t>Superannuation</t>
  </si>
  <si>
    <t>Ministry Development &amp; Training</t>
  </si>
  <si>
    <t>TOTAL EXPENSES</t>
  </si>
  <si>
    <t>NET SURPLUS / (SHORTFALL)</t>
  </si>
  <si>
    <t>Income ($)</t>
  </si>
  <si>
    <t>Expenses ($)</t>
  </si>
  <si>
    <t>Result ($)</t>
  </si>
  <si>
    <t>CRCA Stipend with HB ($)</t>
  </si>
  <si>
    <t>CRCA Stipend ($)</t>
  </si>
  <si>
    <t>Redeemer Minister ($)</t>
  </si>
  <si>
    <t>Staffing Calculator</t>
  </si>
  <si>
    <t>Ordainded</t>
  </si>
  <si>
    <t>Non-ordained</t>
  </si>
  <si>
    <t>Stiped &amp; Benefit 2024/25</t>
  </si>
  <si>
    <t>Super 2024/25</t>
  </si>
  <si>
    <t>Total</t>
  </si>
  <si>
    <t>Staffing Options</t>
  </si>
  <si>
    <t>Staff Member</t>
  </si>
  <si>
    <t>FTE</t>
  </si>
  <si>
    <t>Wages</t>
  </si>
  <si>
    <t>Super</t>
  </si>
  <si>
    <t>Isaac Lee</t>
  </si>
  <si>
    <t>Total Staff Wages</t>
  </si>
  <si>
    <t>Total Staff Super</t>
  </si>
  <si>
    <t>Administration 2025</t>
  </si>
  <si>
    <t>Current weekly Hours</t>
  </si>
  <si>
    <t>current pay/hour</t>
  </si>
  <si>
    <t>3.8% increase</t>
  </si>
  <si>
    <t>new weekly amount</t>
  </si>
  <si>
    <t xml:space="preserve">New annual </t>
  </si>
  <si>
    <t>Sarah Wierenga</t>
  </si>
  <si>
    <t>Sharon Verdouw</t>
  </si>
  <si>
    <t>Rachael Penny</t>
  </si>
  <si>
    <t>Annual Stipend for 2025</t>
  </si>
  <si>
    <t>Current Ministry Roles/Pay</t>
  </si>
  <si>
    <t>% of Ordained</t>
  </si>
  <si>
    <t>Minimum Stipend</t>
  </si>
  <si>
    <t>Housing Benefit</t>
  </si>
  <si>
    <t xml:space="preserve">Other Benefits </t>
  </si>
  <si>
    <t>Ordained</t>
  </si>
  <si>
    <t>Un-Ordained</t>
  </si>
  <si>
    <t>Ministry Apprentice - Mature</t>
  </si>
  <si>
    <t xml:space="preserve">Housing Benefit </t>
  </si>
  <si>
    <t>average weekly rent for Kingston/Margate/Huonville/Blackmans bay (as per online reports) is at least $500/week</t>
  </si>
  <si>
    <t>Ordained Ministry Worker - Full-Time (as per the CRCA)</t>
  </si>
  <si>
    <t>Non Ordained Ministry Worker (as per SG legislation)</t>
  </si>
  <si>
    <t>of gross annual value</t>
  </si>
  <si>
    <t>Workers Compensation Rate</t>
  </si>
  <si>
    <t>Updated by shaz 2/7/2024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</si>
</sst>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0.000"/>
    <numFmt numFmtId="168" formatCode="_-* #,##0_-;\-* #,##0_-;_-* &quot;-&quot;??_-;_-@_-"/>
    <numFmt numFmtId="169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9" tint="-0.249977111117893"/>
      <name val="Arial Narrow"/>
      <family val="2"/>
    </font>
    <font>
      <b/>
      <sz val="11"/>
      <color theme="9" tint="-0.249977111117893"/>
      <name val="Arial Narrow"/>
      <family val="2"/>
    </font>
    <font>
      <b/>
      <sz val="11"/>
      <color rgb="FF0070C0"/>
      <name val="Arial Narrow"/>
      <family val="2"/>
    </font>
    <font>
      <sz val="11"/>
      <color rgb="FF0070C0"/>
      <name val="Arial Narrow"/>
      <family val="2"/>
    </font>
    <font>
      <sz val="11"/>
      <color rgb="FFC00000"/>
      <name val="Arial Narrow"/>
      <family val="2"/>
    </font>
    <font>
      <b/>
      <sz val="11"/>
      <color rgb="FFC00000"/>
      <name val="Arial Narrow"/>
      <family val="2"/>
    </font>
    <font>
      <b/>
      <sz val="11"/>
      <color rgb="FF7030A0"/>
      <name val="Arial Narrow"/>
      <family val="2"/>
    </font>
    <font>
      <sz val="11"/>
      <color rgb="FF7030A0"/>
      <name val="Arial Narrow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5" fillId="0" borderId="0" xfId="0" applyFont="1"/>
    <xf numFmtId="166" fontId="3" fillId="0" borderId="0" xfId="0" applyNumberFormat="1" applyFont="1"/>
    <xf numFmtId="166" fontId="3" fillId="0" borderId="0" xfId="1" applyNumberFormat="1" applyFont="1" applyBorder="1"/>
    <xf numFmtId="166" fontId="3" fillId="0" borderId="2" xfId="1" applyNumberFormat="1" applyFont="1" applyBorder="1"/>
    <xf numFmtId="166" fontId="4" fillId="3" borderId="2" xfId="1" applyNumberFormat="1" applyFont="1" applyFill="1" applyBorder="1"/>
    <xf numFmtId="0" fontId="3" fillId="3" borderId="2" xfId="0" applyFont="1" applyFill="1" applyBorder="1"/>
    <xf numFmtId="166" fontId="5" fillId="3" borderId="4" xfId="1" applyNumberFormat="1" applyFont="1" applyFill="1" applyBorder="1"/>
    <xf numFmtId="0" fontId="2" fillId="3" borderId="0" xfId="0" applyFont="1" applyFill="1"/>
    <xf numFmtId="0" fontId="5" fillId="0" borderId="1" xfId="0" applyFont="1" applyBorder="1"/>
    <xf numFmtId="0" fontId="5" fillId="0" borderId="6" xfId="0" applyFont="1" applyBorder="1"/>
    <xf numFmtId="0" fontId="7" fillId="0" borderId="0" xfId="0" applyFont="1"/>
    <xf numFmtId="166" fontId="7" fillId="0" borderId="0" xfId="1" applyNumberFormat="1" applyFont="1" applyBorder="1"/>
    <xf numFmtId="166" fontId="7" fillId="0" borderId="0" xfId="0" applyNumberFormat="1" applyFont="1"/>
    <xf numFmtId="0" fontId="8" fillId="0" borderId="0" xfId="0" applyFont="1"/>
    <xf numFmtId="166" fontId="3" fillId="3" borderId="2" xfId="1" applyNumberFormat="1" applyFont="1" applyFill="1" applyBorder="1"/>
    <xf numFmtId="166" fontId="5" fillId="3" borderId="3" xfId="1" applyNumberFormat="1" applyFont="1" applyFill="1" applyBorder="1"/>
    <xf numFmtId="166" fontId="12" fillId="0" borderId="2" xfId="1" applyNumberFormat="1" applyFont="1" applyBorder="1"/>
    <xf numFmtId="166" fontId="11" fillId="0" borderId="2" xfId="1" applyNumberFormat="1" applyFont="1" applyBorder="1"/>
    <xf numFmtId="166" fontId="12" fillId="0" borderId="4" xfId="1" applyNumberFormat="1" applyFont="1" applyBorder="1"/>
    <xf numFmtId="166" fontId="12" fillId="0" borderId="3" xfId="1" applyNumberFormat="1" applyFont="1" applyBorder="1"/>
    <xf numFmtId="166" fontId="11" fillId="2" borderId="2" xfId="1" applyNumberFormat="1" applyFont="1" applyFill="1" applyBorder="1"/>
    <xf numFmtId="0" fontId="3" fillId="0" borderId="2" xfId="0" applyFont="1" applyBorder="1"/>
    <xf numFmtId="166" fontId="5" fillId="2" borderId="0" xfId="0" applyNumberFormat="1" applyFont="1" applyFill="1"/>
    <xf numFmtId="166" fontId="12" fillId="2" borderId="0" xfId="0" applyNumberFormat="1" applyFont="1" applyFill="1"/>
    <xf numFmtId="166" fontId="11" fillId="0" borderId="0" xfId="1" applyNumberFormat="1" applyFont="1" applyBorder="1"/>
    <xf numFmtId="166" fontId="4" fillId="3" borderId="0" xfId="1" applyNumberFormat="1" applyFont="1" applyFill="1" applyBorder="1"/>
    <xf numFmtId="166" fontId="6" fillId="3" borderId="4" xfId="1" applyNumberFormat="1" applyFont="1" applyFill="1" applyBorder="1"/>
    <xf numFmtId="166" fontId="6" fillId="3" borderId="5" xfId="1" applyNumberFormat="1" applyFont="1" applyFill="1" applyBorder="1"/>
    <xf numFmtId="0" fontId="3" fillId="3" borderId="7" xfId="0" applyFont="1" applyFill="1" applyBorder="1"/>
    <xf numFmtId="0" fontId="8" fillId="3" borderId="7" xfId="0" applyFont="1" applyFill="1" applyBorder="1"/>
    <xf numFmtId="166" fontId="9" fillId="3" borderId="7" xfId="1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4" fillId="0" borderId="0" xfId="0" applyFont="1"/>
    <xf numFmtId="166" fontId="4" fillId="0" borderId="0" xfId="1" applyNumberFormat="1" applyFont="1" applyBorder="1"/>
    <xf numFmtId="166" fontId="11" fillId="3" borderId="0" xfId="1" applyNumberFormat="1" applyFont="1" applyFill="1" applyBorder="1"/>
    <xf numFmtId="166" fontId="12" fillId="3" borderId="0" xfId="1" applyNumberFormat="1" applyFont="1" applyFill="1" applyBorder="1" applyAlignment="1">
      <alignment horizontal="center"/>
    </xf>
    <xf numFmtId="166" fontId="12" fillId="0" borderId="8" xfId="1" applyNumberFormat="1" applyFont="1" applyBorder="1"/>
    <xf numFmtId="166" fontId="5" fillId="3" borderId="8" xfId="1" applyNumberFormat="1" applyFont="1" applyFill="1" applyBorder="1"/>
    <xf numFmtId="166" fontId="11" fillId="0" borderId="8" xfId="1" applyNumberFormat="1" applyFont="1" applyBorder="1"/>
    <xf numFmtId="166" fontId="7" fillId="0" borderId="10" xfId="1" applyNumberFormat="1" applyFont="1" applyBorder="1"/>
    <xf numFmtId="166" fontId="7" fillId="0" borderId="3" xfId="1" applyNumberFormat="1" applyFont="1" applyBorder="1"/>
    <xf numFmtId="166" fontId="8" fillId="0" borderId="11" xfId="1" applyNumberFormat="1" applyFont="1" applyBorder="1"/>
    <xf numFmtId="166" fontId="8" fillId="0" borderId="2" xfId="1" applyNumberFormat="1" applyFont="1" applyBorder="1"/>
    <xf numFmtId="166" fontId="7" fillId="0" borderId="11" xfId="1" applyNumberFormat="1" applyFont="1" applyBorder="1"/>
    <xf numFmtId="166" fontId="7" fillId="0" borderId="2" xfId="1" applyNumberFormat="1" applyFont="1" applyBorder="1"/>
    <xf numFmtId="166" fontId="8" fillId="0" borderId="12" xfId="1" applyNumberFormat="1" applyFont="1" applyBorder="1"/>
    <xf numFmtId="166" fontId="8" fillId="0" borderId="4" xfId="1" applyNumberFormat="1" applyFont="1" applyBorder="1"/>
    <xf numFmtId="166" fontId="8" fillId="0" borderId="13" xfId="1" applyNumberFormat="1" applyFont="1" applyBorder="1"/>
    <xf numFmtId="166" fontId="8" fillId="0" borderId="8" xfId="1" applyNumberFormat="1" applyFont="1" applyBorder="1"/>
    <xf numFmtId="166" fontId="7" fillId="0" borderId="13" xfId="1" applyNumberFormat="1" applyFont="1" applyBorder="1"/>
    <xf numFmtId="166" fontId="7" fillId="0" borderId="8" xfId="1" applyNumberFormat="1" applyFont="1" applyBorder="1"/>
    <xf numFmtId="166" fontId="8" fillId="0" borderId="10" xfId="1" applyNumberFormat="1" applyFont="1" applyBorder="1"/>
    <xf numFmtId="166" fontId="8" fillId="0" borderId="3" xfId="1" applyNumberFormat="1" applyFont="1" applyBorder="1"/>
    <xf numFmtId="0" fontId="3" fillId="0" borderId="11" xfId="0" applyFont="1" applyBorder="1"/>
    <xf numFmtId="166" fontId="8" fillId="0" borderId="14" xfId="1" applyNumberFormat="1" applyFont="1" applyBorder="1"/>
    <xf numFmtId="166" fontId="8" fillId="0" borderId="15" xfId="1" applyNumberFormat="1" applyFont="1" applyBorder="1"/>
    <xf numFmtId="166" fontId="9" fillId="0" borderId="10" xfId="1" applyNumberFormat="1" applyFont="1" applyBorder="1"/>
    <xf numFmtId="166" fontId="9" fillId="0" borderId="3" xfId="1" applyNumberFormat="1" applyFont="1" applyBorder="1"/>
    <xf numFmtId="166" fontId="10" fillId="0" borderId="11" xfId="1" applyNumberFormat="1" applyFont="1" applyBorder="1"/>
    <xf numFmtId="166" fontId="10" fillId="0" borderId="2" xfId="1" applyNumberFormat="1" applyFont="1" applyBorder="1"/>
    <xf numFmtId="166" fontId="9" fillId="0" borderId="12" xfId="1" applyNumberFormat="1" applyFont="1" applyBorder="1"/>
    <xf numFmtId="166" fontId="9" fillId="0" borderId="4" xfId="1" applyNumberFormat="1" applyFont="1" applyBorder="1"/>
    <xf numFmtId="166" fontId="9" fillId="0" borderId="13" xfId="1" applyNumberFormat="1" applyFont="1" applyBorder="1"/>
    <xf numFmtId="166" fontId="9" fillId="0" borderId="8" xfId="1" applyNumberFormat="1" applyFont="1" applyBorder="1"/>
    <xf numFmtId="166" fontId="10" fillId="0" borderId="13" xfId="1" applyNumberFormat="1" applyFont="1" applyBorder="1"/>
    <xf numFmtId="166" fontId="10" fillId="0" borderId="8" xfId="1" applyNumberFormat="1" applyFont="1" applyBorder="1"/>
    <xf numFmtId="166" fontId="9" fillId="0" borderId="11" xfId="1" applyNumberFormat="1" applyFont="1" applyBorder="1"/>
    <xf numFmtId="166" fontId="9" fillId="0" borderId="2" xfId="1" applyNumberFormat="1" applyFont="1" applyBorder="1"/>
    <xf numFmtId="166" fontId="10" fillId="2" borderId="11" xfId="1" applyNumberFormat="1" applyFont="1" applyFill="1" applyBorder="1"/>
    <xf numFmtId="166" fontId="10" fillId="2" borderId="2" xfId="1" applyNumberFormat="1" applyFont="1" applyFill="1" applyBorder="1"/>
    <xf numFmtId="166" fontId="9" fillId="0" borderId="14" xfId="1" applyNumberFormat="1" applyFont="1" applyBorder="1"/>
    <xf numFmtId="166" fontId="9" fillId="0" borderId="15" xfId="1" applyNumberFormat="1" applyFont="1" applyBorder="1"/>
    <xf numFmtId="166" fontId="12" fillId="0" borderId="10" xfId="1" applyNumberFormat="1" applyFont="1" applyBorder="1"/>
    <xf numFmtId="166" fontId="11" fillId="0" borderId="11" xfId="1" applyNumberFormat="1" applyFont="1" applyBorder="1"/>
    <xf numFmtId="166" fontId="12" fillId="0" borderId="12" xfId="1" applyNumberFormat="1" applyFont="1" applyBorder="1"/>
    <xf numFmtId="166" fontId="12" fillId="0" borderId="13" xfId="1" applyNumberFormat="1" applyFont="1" applyBorder="1"/>
    <xf numFmtId="166" fontId="11" fillId="0" borderId="13" xfId="1" applyNumberFormat="1" applyFont="1" applyBorder="1"/>
    <xf numFmtId="166" fontId="12" fillId="0" borderId="11" xfId="1" applyNumberFormat="1" applyFont="1" applyBorder="1"/>
    <xf numFmtId="166" fontId="11" fillId="2" borderId="11" xfId="1" applyNumberFormat="1" applyFont="1" applyFill="1" applyBorder="1"/>
    <xf numFmtId="166" fontId="12" fillId="0" borderId="14" xfId="1" applyNumberFormat="1" applyFont="1" applyBorder="1"/>
    <xf numFmtId="166" fontId="12" fillId="0" borderId="15" xfId="1" applyNumberFormat="1" applyFont="1" applyBorder="1"/>
    <xf numFmtId="166" fontId="13" fillId="0" borderId="2" xfId="1" applyNumberFormat="1" applyFont="1" applyBorder="1"/>
    <xf numFmtId="166" fontId="14" fillId="0" borderId="2" xfId="1" applyNumberFormat="1" applyFont="1" applyBorder="1"/>
    <xf numFmtId="166" fontId="13" fillId="0" borderId="8" xfId="1" applyNumberFormat="1" applyFont="1" applyBorder="1"/>
    <xf numFmtId="166" fontId="14" fillId="0" borderId="8" xfId="1" applyNumberFormat="1" applyFont="1" applyBorder="1"/>
    <xf numFmtId="0" fontId="14" fillId="0" borderId="2" xfId="0" applyFont="1" applyBorder="1"/>
    <xf numFmtId="166" fontId="14" fillId="2" borderId="2" xfId="1" applyNumberFormat="1" applyFont="1" applyFill="1" applyBorder="1"/>
    <xf numFmtId="0" fontId="3" fillId="3" borderId="0" xfId="0" applyFont="1" applyFill="1"/>
    <xf numFmtId="166" fontId="13" fillId="3" borderId="7" xfId="1" applyNumberFormat="1" applyFont="1" applyFill="1" applyBorder="1" applyAlignment="1">
      <alignment horizontal="center"/>
    </xf>
    <xf numFmtId="166" fontId="13" fillId="0" borderId="10" xfId="1" applyNumberFormat="1" applyFont="1" applyBorder="1"/>
    <xf numFmtId="166" fontId="13" fillId="0" borderId="3" xfId="1" applyNumberFormat="1" applyFont="1" applyBorder="1"/>
    <xf numFmtId="166" fontId="14" fillId="0" borderId="11" xfId="1" applyNumberFormat="1" applyFont="1" applyBorder="1"/>
    <xf numFmtId="166" fontId="13" fillId="0" borderId="12" xfId="1" applyNumberFormat="1" applyFont="1" applyBorder="1"/>
    <xf numFmtId="166" fontId="13" fillId="0" borderId="4" xfId="1" applyNumberFormat="1" applyFont="1" applyBorder="1"/>
    <xf numFmtId="166" fontId="13" fillId="0" borderId="13" xfId="1" applyNumberFormat="1" applyFont="1" applyBorder="1"/>
    <xf numFmtId="166" fontId="14" fillId="0" borderId="13" xfId="1" applyNumberFormat="1" applyFont="1" applyBorder="1"/>
    <xf numFmtId="166" fontId="13" fillId="0" borderId="11" xfId="1" applyNumberFormat="1" applyFont="1" applyBorder="1"/>
    <xf numFmtId="0" fontId="14" fillId="0" borderId="11" xfId="0" applyFont="1" applyBorder="1"/>
    <xf numFmtId="166" fontId="14" fillId="2" borderId="11" xfId="1" applyNumberFormat="1" applyFont="1" applyFill="1" applyBorder="1"/>
    <xf numFmtId="166" fontId="13" fillId="0" borderId="14" xfId="1" applyNumberFormat="1" applyFont="1" applyBorder="1"/>
    <xf numFmtId="166" fontId="13" fillId="0" borderId="15" xfId="1" applyNumberFormat="1" applyFont="1" applyBorder="1"/>
    <xf numFmtId="166" fontId="8" fillId="3" borderId="7" xfId="1" applyNumberFormat="1" applyFont="1" applyFill="1" applyBorder="1" applyAlignment="1">
      <alignment horizontal="center"/>
    </xf>
    <xf numFmtId="166" fontId="8" fillId="0" borderId="16" xfId="1" applyNumberFormat="1" applyFont="1" applyBorder="1"/>
    <xf numFmtId="166" fontId="7" fillId="0" borderId="17" xfId="1" applyNumberFormat="1" applyFont="1" applyBorder="1"/>
    <xf numFmtId="166" fontId="8" fillId="0" borderId="18" xfId="1" applyNumberFormat="1" applyFont="1" applyBorder="1"/>
    <xf numFmtId="166" fontId="8" fillId="0" borderId="19" xfId="1" applyNumberFormat="1" applyFont="1" applyBorder="1"/>
    <xf numFmtId="166" fontId="7" fillId="0" borderId="19" xfId="1" applyNumberFormat="1" applyFont="1" applyBorder="1"/>
    <xf numFmtId="166" fontId="8" fillId="0" borderId="17" xfId="1" applyNumberFormat="1" applyFont="1" applyBorder="1"/>
    <xf numFmtId="0" fontId="7" fillId="0" borderId="17" xfId="0" applyFont="1" applyBorder="1"/>
    <xf numFmtId="166" fontId="7" fillId="2" borderId="17" xfId="1" applyNumberFormat="1" applyFont="1" applyFill="1" applyBorder="1"/>
    <xf numFmtId="166" fontId="8" fillId="0" borderId="9" xfId="1" applyNumberFormat="1" applyFont="1" applyBorder="1"/>
    <xf numFmtId="0" fontId="16" fillId="0" borderId="0" xfId="0" applyFont="1"/>
    <xf numFmtId="0" fontId="16" fillId="0" borderId="23" xfId="0" applyFont="1" applyBorder="1"/>
    <xf numFmtId="1" fontId="16" fillId="0" borderId="0" xfId="0" applyNumberFormat="1" applyFont="1"/>
    <xf numFmtId="0" fontId="17" fillId="0" borderId="0" xfId="0" applyFont="1"/>
    <xf numFmtId="0" fontId="16" fillId="0" borderId="26" xfId="0" applyFont="1" applyBorder="1"/>
    <xf numFmtId="1" fontId="16" fillId="0" borderId="9" xfId="0" applyNumberFormat="1" applyFont="1" applyBorder="1"/>
    <xf numFmtId="1" fontId="16" fillId="0" borderId="27" xfId="0" applyNumberFormat="1" applyFont="1" applyBorder="1"/>
    <xf numFmtId="1" fontId="17" fillId="0" borderId="0" xfId="0" applyNumberFormat="1" applyFont="1"/>
    <xf numFmtId="1" fontId="18" fillId="0" borderId="0" xfId="0" applyNumberFormat="1" applyFont="1"/>
    <xf numFmtId="0" fontId="18" fillId="0" borderId="28" xfId="0" applyFont="1" applyBorder="1"/>
    <xf numFmtId="1" fontId="18" fillId="0" borderId="18" xfId="0" applyNumberFormat="1" applyFont="1" applyBorder="1"/>
    <xf numFmtId="1" fontId="18" fillId="0" borderId="29" xfId="0" applyNumberFormat="1" applyFont="1" applyBorder="1"/>
    <xf numFmtId="167" fontId="16" fillId="0" borderId="0" xfId="0" applyNumberFormat="1" applyFont="1"/>
    <xf numFmtId="0" fontId="16" fillId="0" borderId="36" xfId="0" applyFont="1" applyBorder="1"/>
    <xf numFmtId="0" fontId="16" fillId="0" borderId="19" xfId="0" applyFont="1" applyBorder="1"/>
    <xf numFmtId="0" fontId="16" fillId="0" borderId="37" xfId="0" applyFont="1" applyBorder="1"/>
    <xf numFmtId="0" fontId="16" fillId="0" borderId="9" xfId="0" applyFont="1" applyBorder="1"/>
    <xf numFmtId="0" fontId="16" fillId="0" borderId="27" xfId="0" applyFont="1" applyBorder="1"/>
    <xf numFmtId="0" fontId="16" fillId="0" borderId="38" xfId="0" applyFont="1" applyBorder="1"/>
    <xf numFmtId="0" fontId="16" fillId="0" borderId="16" xfId="0" applyFont="1" applyBorder="1"/>
    <xf numFmtId="0" fontId="16" fillId="0" borderId="39" xfId="0" applyFont="1" applyBorder="1"/>
    <xf numFmtId="0" fontId="18" fillId="0" borderId="33" xfId="0" applyFont="1" applyBorder="1"/>
    <xf numFmtId="1" fontId="18" fillId="0" borderId="34" xfId="0" applyNumberFormat="1" applyFont="1" applyBorder="1"/>
    <xf numFmtId="1" fontId="18" fillId="0" borderId="35" xfId="0" applyNumberFormat="1" applyFont="1" applyBorder="1"/>
    <xf numFmtId="0" fontId="18" fillId="0" borderId="0" xfId="0" applyFont="1"/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2" fontId="16" fillId="0" borderId="19" xfId="0" applyNumberFormat="1" applyFont="1" applyBorder="1"/>
    <xf numFmtId="2" fontId="16" fillId="0" borderId="9" xfId="0" applyNumberFormat="1" applyFont="1" applyBorder="1"/>
    <xf numFmtId="0" fontId="18" fillId="0" borderId="20" xfId="0" applyFont="1" applyBorder="1"/>
    <xf numFmtId="0" fontId="18" fillId="0" borderId="34" xfId="0" applyFont="1" applyBorder="1"/>
    <xf numFmtId="0" fontId="18" fillId="0" borderId="35" xfId="0" applyFont="1" applyBorder="1"/>
    <xf numFmtId="0" fontId="18" fillId="0" borderId="22" xfId="0" applyFont="1" applyBorder="1"/>
    <xf numFmtId="0" fontId="18" fillId="0" borderId="24" xfId="0" applyFont="1" applyBorder="1"/>
    <xf numFmtId="0" fontId="18" fillId="0" borderId="25" xfId="0" applyFont="1" applyBorder="1"/>
    <xf numFmtId="0" fontId="16" fillId="4" borderId="9" xfId="0" applyFont="1" applyFill="1" applyBorder="1" applyAlignment="1">
      <alignment horizontal="left"/>
    </xf>
    <xf numFmtId="0" fontId="20" fillId="0" borderId="0" xfId="0" applyFont="1"/>
    <xf numFmtId="0" fontId="21" fillId="0" borderId="9" xfId="0" applyFont="1" applyBorder="1"/>
    <xf numFmtId="0" fontId="22" fillId="0" borderId="9" xfId="0" applyFont="1" applyBorder="1" applyAlignment="1">
      <alignment horizontal="center" wrapText="1"/>
    </xf>
    <xf numFmtId="0" fontId="20" fillId="0" borderId="40" xfId="0" applyFont="1" applyBorder="1" applyAlignment="1">
      <alignment horizontal="left" indent="1"/>
    </xf>
    <xf numFmtId="9" fontId="20" fillId="0" borderId="40" xfId="3" applyFont="1" applyBorder="1" applyAlignment="1">
      <alignment horizontal="center"/>
    </xf>
    <xf numFmtId="168" fontId="20" fillId="0" borderId="40" xfId="2" applyNumberFormat="1" applyFont="1" applyBorder="1"/>
    <xf numFmtId="166" fontId="22" fillId="0" borderId="40" xfId="1" applyNumberFormat="1" applyFont="1" applyBorder="1"/>
    <xf numFmtId="0" fontId="20" fillId="0" borderId="41" xfId="0" applyFont="1" applyBorder="1" applyAlignment="1">
      <alignment horizontal="left" indent="1"/>
    </xf>
    <xf numFmtId="9" fontId="20" fillId="0" borderId="41" xfId="2" applyNumberFormat="1" applyFont="1" applyBorder="1" applyAlignment="1">
      <alignment horizontal="center"/>
    </xf>
    <xf numFmtId="168" fontId="20" fillId="0" borderId="41" xfId="2" applyNumberFormat="1" applyFont="1" applyBorder="1"/>
    <xf numFmtId="166" fontId="22" fillId="0" borderId="41" xfId="1" applyNumberFormat="1" applyFont="1" applyBorder="1"/>
    <xf numFmtId="0" fontId="20" fillId="0" borderId="42" xfId="0" applyFont="1" applyBorder="1" applyAlignment="1">
      <alignment horizontal="left" indent="1"/>
    </xf>
    <xf numFmtId="0" fontId="20" fillId="0" borderId="42" xfId="0" applyFont="1" applyBorder="1"/>
    <xf numFmtId="166" fontId="22" fillId="0" borderId="42" xfId="1" applyNumberFormat="1" applyFont="1" applyBorder="1"/>
    <xf numFmtId="0" fontId="22" fillId="0" borderId="0" xfId="0" applyFont="1"/>
    <xf numFmtId="165" fontId="20" fillId="0" borderId="0" xfId="2" applyFont="1"/>
    <xf numFmtId="0" fontId="22" fillId="0" borderId="0" xfId="0" applyFont="1" applyAlignment="1">
      <alignment horizontal="center"/>
    </xf>
    <xf numFmtId="9" fontId="22" fillId="0" borderId="0" xfId="3" applyFont="1" applyAlignment="1">
      <alignment horizontal="center"/>
    </xf>
    <xf numFmtId="166" fontId="22" fillId="0" borderId="0" xfId="0" applyNumberFormat="1" applyFont="1"/>
    <xf numFmtId="0" fontId="20" fillId="0" borderId="0" xfId="0" applyFont="1" applyAlignment="1">
      <alignment horizontal="left" indent="1"/>
    </xf>
    <xf numFmtId="166" fontId="22" fillId="0" borderId="0" xfId="1" applyNumberFormat="1" applyFont="1"/>
    <xf numFmtId="165" fontId="22" fillId="0" borderId="0" xfId="2" applyFont="1"/>
    <xf numFmtId="10" fontId="22" fillId="0" borderId="0" xfId="3" applyNumberFormat="1" applyFont="1"/>
    <xf numFmtId="0" fontId="23" fillId="0" borderId="0" xfId="0" applyFont="1"/>
    <xf numFmtId="166" fontId="3" fillId="5" borderId="2" xfId="1" applyNumberFormat="1" applyFont="1" applyFill="1" applyBorder="1"/>
    <xf numFmtId="166" fontId="5" fillId="5" borderId="3" xfId="1" applyNumberFormat="1" applyFont="1" applyFill="1" applyBorder="1"/>
    <xf numFmtId="169" fontId="0" fillId="0" borderId="0" xfId="0" applyNumberFormat="1"/>
    <xf numFmtId="0" fontId="2" fillId="3" borderId="0" xfId="0" applyFont="1" applyFill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Redeemer Finances since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Income ($)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Sheet1!$C$2:$H$2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Sheet1!$C$3:$H$3</c:f>
              <c:numCache>
                <c:formatCode>_(* #,##0_);_(* \(#,##0\);_(* "-"??_);_(@_)</c:formatCode>
                <c:ptCount val="6"/>
                <c:pt idx="0">
                  <c:v>46724</c:v>
                </c:pt>
                <c:pt idx="1">
                  <c:v>57631</c:v>
                </c:pt>
                <c:pt idx="2">
                  <c:v>72965</c:v>
                </c:pt>
                <c:pt idx="3">
                  <c:v>74451.17</c:v>
                </c:pt>
                <c:pt idx="4">
                  <c:v>92494</c:v>
                </c:pt>
                <c:pt idx="5">
                  <c:v>92494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8-4854-987E-634327019A70}"/>
            </c:ext>
          </c:extLst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Expenses ($)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Sheet1!$C$2:$H$2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Sheet1!$C$4:$H$4</c:f>
              <c:numCache>
                <c:formatCode>_(* #,##0_);_(* \(#,##0\);_(* "-"??_);_(@_)</c:formatCode>
                <c:ptCount val="6"/>
                <c:pt idx="0">
                  <c:v>-40970</c:v>
                </c:pt>
                <c:pt idx="1">
                  <c:v>-53571</c:v>
                </c:pt>
                <c:pt idx="2">
                  <c:v>-67548</c:v>
                </c:pt>
                <c:pt idx="3">
                  <c:v>-74771.649999999994</c:v>
                </c:pt>
                <c:pt idx="4">
                  <c:v>-92494</c:v>
                </c:pt>
                <c:pt idx="5">
                  <c:v>-98348.520656000008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E8-4854-987E-634327019A70}"/>
            </c:ext>
          </c:extLst>
        </c:ser>
        <c:ser>
          <c:idx val="2"/>
          <c:order val="2"/>
          <c:tx>
            <c:strRef>
              <c:f>Sheet1!$B$5</c:f>
              <c:strCache>
                <c:ptCount val="1"/>
                <c:pt idx="0">
                  <c:v>Result ($)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Sheet1!$C$2:$H$2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Sheet1!$C$5:$H$5</c:f>
              <c:numCache>
                <c:formatCode>_(* #,##0_);_(* \(#,##0\);_(* "-"??_);_(@_)</c:formatCode>
                <c:ptCount val="6"/>
                <c:pt idx="0">
                  <c:v>5754</c:v>
                </c:pt>
                <c:pt idx="1">
                  <c:v>4060</c:v>
                </c:pt>
                <c:pt idx="2">
                  <c:v>5417</c:v>
                </c:pt>
                <c:pt idx="3">
                  <c:v>-320.47999999999593</c:v>
                </c:pt>
                <c:pt idx="4">
                  <c:v>0</c:v>
                </c:pt>
                <c:pt idx="5">
                  <c:v>-5854.5206560000079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E8-4854-987E-634327019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0483335"/>
        <c:axId val="2000485383"/>
      </c:barChart>
      <c:catAx>
        <c:axId val="2000483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485383"/>
        <c:crosses val="autoZero"/>
        <c:auto val="1"/>
        <c:lblAlgn val="ctr"/>
        <c:lblOffset val="100"/>
        <c:noMultiLvlLbl val="0"/>
      </c:catAx>
      <c:valAx>
        <c:axId val="2000485383"/>
        <c:scaling>
          <c:orientation val="minMax"/>
          <c:max val="100000"/>
          <c:min val="-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483335"/>
        <c:crosses val="autoZero"/>
        <c:crossBetween val="between"/>
        <c:majorUnit val="50000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Redeemer Minister's Remuneration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CRCA Stipend with HB ($)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Sheet1!$C$6:$H$6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Sheet1!$C$7:$H$7</c:f>
              <c:numCache>
                <c:formatCode>_(* #,##0_);_(* \(#,##0\);_(* "-"??_);_(@_)</c:formatCode>
                <c:ptCount val="6"/>
                <c:pt idx="0">
                  <c:v>110904</c:v>
                </c:pt>
                <c:pt idx="1">
                  <c:v>110904</c:v>
                </c:pt>
                <c:pt idx="2">
                  <c:v>110904</c:v>
                </c:pt>
                <c:pt idx="3">
                  <c:v>110904</c:v>
                </c:pt>
                <c:pt idx="4">
                  <c:v>110904</c:v>
                </c:pt>
                <c:pt idx="5">
                  <c:v>110904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2-4520-8F21-93B7915197B5}"/>
            </c:ext>
          </c:extLst>
        </c:ser>
        <c:ser>
          <c:idx val="1"/>
          <c:order val="1"/>
          <c:tx>
            <c:strRef>
              <c:f>Sheet1!$B$8</c:f>
              <c:strCache>
                <c:ptCount val="1"/>
                <c:pt idx="0">
                  <c:v>CRCA Stipend ($)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Sheet1!$C$6:$H$6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Sheet1!$C$8:$H$8</c:f>
              <c:numCache>
                <c:formatCode>_(* #,##0_);_(* \(#,##0\);_(* "-"??_);_(@_)</c:formatCode>
                <c:ptCount val="6"/>
                <c:pt idx="0">
                  <c:v>84904</c:v>
                </c:pt>
                <c:pt idx="1">
                  <c:v>84904</c:v>
                </c:pt>
                <c:pt idx="2">
                  <c:v>84904</c:v>
                </c:pt>
                <c:pt idx="3">
                  <c:v>84904</c:v>
                </c:pt>
                <c:pt idx="4">
                  <c:v>84904</c:v>
                </c:pt>
                <c:pt idx="5">
                  <c:v>84904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A2-4520-8F21-93B7915197B5}"/>
            </c:ext>
          </c:extLst>
        </c:ser>
        <c:ser>
          <c:idx val="2"/>
          <c:order val="2"/>
          <c:tx>
            <c:strRef>
              <c:f>Sheet1!$B$9</c:f>
              <c:strCache>
                <c:ptCount val="1"/>
                <c:pt idx="0">
                  <c:v>Redeemer Minister ($)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Sheet1!$C$6:$H$6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Sheet1!$C$9:$H$9</c:f>
              <c:numCache>
                <c:formatCode>_(* #,##0_);_(* \(#,##0\);_(* "-"??_);_(@_)</c:formatCode>
                <c:ptCount val="6"/>
                <c:pt idx="0">
                  <c:v>36662</c:v>
                </c:pt>
                <c:pt idx="1">
                  <c:v>45315</c:v>
                </c:pt>
                <c:pt idx="2">
                  <c:v>57369</c:v>
                </c:pt>
                <c:pt idx="3">
                  <c:v>63797.969999999994</c:v>
                </c:pt>
                <c:pt idx="4">
                  <c:v>76548</c:v>
                </c:pt>
                <c:pt idx="5">
                  <c:v>79363.62000000001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A2-4520-8F21-93B791519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807175"/>
        <c:axId val="1716809223"/>
      </c:lineChart>
      <c:catAx>
        <c:axId val="1716807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809223"/>
        <c:crosses val="autoZero"/>
        <c:auto val="1"/>
        <c:lblAlgn val="ctr"/>
        <c:lblOffset val="100"/>
        <c:noMultiLvlLbl val="0"/>
      </c:catAx>
      <c:valAx>
        <c:axId val="1716809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807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76200</xdr:rowOff>
    </xdr:from>
    <xdr:to>
      <xdr:col>7</xdr:col>
      <xdr:colOff>485775</xdr:colOff>
      <xdr:row>24</xdr:row>
      <xdr:rowOff>152400</xdr:rowOff>
    </xdr:to>
    <xdr:graphicFrame macro="">
      <xdr:nvGraphicFramePr>
        <xdr:cNvPr id="21" name="Chart 1">
          <a:extLst>
            <a:ext uri="{FF2B5EF4-FFF2-40B4-BE49-F238E27FC236}">
              <a16:creationId xmlns:a16="http://schemas.microsoft.com/office/drawing/2014/main" id="{525EED6B-AA18-957A-60DA-E4B138CDEF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25</xdr:row>
      <xdr:rowOff>95250</xdr:rowOff>
    </xdr:from>
    <xdr:to>
      <xdr:col>7</xdr:col>
      <xdr:colOff>485775</xdr:colOff>
      <xdr:row>39</xdr:row>
      <xdr:rowOff>171450</xdr:rowOff>
    </xdr:to>
    <xdr:graphicFrame macro="">
      <xdr:nvGraphicFramePr>
        <xdr:cNvPr id="18" name="Chart 3">
          <a:extLst>
            <a:ext uri="{FF2B5EF4-FFF2-40B4-BE49-F238E27FC236}">
              <a16:creationId xmlns:a16="http://schemas.microsoft.com/office/drawing/2014/main" id="{A186FF15-C5C4-34C1-9F8C-4FFE6F5394DE}"/>
            </a:ext>
            <a:ext uri="{147F2762-F138-4A5C-976F-8EAC2B608ADB}">
              <a16:predDERef xmlns:a16="http://schemas.microsoft.com/office/drawing/2014/main" pred="{3DDAA981-15F8-51CE-AAEE-08D5D7545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saac Lee" id="{24F95A29-6D25-CD41-9385-E969A7DF014A}" userId="S::isaac@redeemercc.org.au::46191087-363a-46fa-98a7-19d33408ac7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5" dT="2024-10-19T09:19:08.27" personId="{24F95A29-6D25-CD41-9385-E969A7DF014A}" id="{05DFB658-B40F-A143-B478-1355C560FD22}">
    <text>increase in Scout Hall costs, from $15/hr to $20/hr.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432C-FBD0-45AE-A91E-6B0309060352}">
  <sheetPr>
    <pageSetUpPr fitToPage="1"/>
  </sheetPr>
  <dimension ref="A1:O1630"/>
  <sheetViews>
    <sheetView tabSelected="1" topLeftCell="E37" zoomScaleNormal="100" workbookViewId="0">
      <selection activeCell="L57" sqref="A1:L57"/>
    </sheetView>
  </sheetViews>
  <sheetFormatPr defaultColWidth="9.140625" defaultRowHeight="14.1"/>
  <cols>
    <col min="1" max="1" width="28.28515625" style="1" customWidth="1"/>
    <col min="2" max="2" width="15.42578125" style="1" customWidth="1"/>
    <col min="3" max="3" width="16.42578125" style="1" customWidth="1"/>
    <col min="4" max="5" width="15.42578125" style="5" customWidth="1"/>
    <col min="6" max="10" width="15.42578125" style="19" customWidth="1"/>
    <col min="11" max="11" width="20.140625" style="7" customWidth="1"/>
    <col min="12" max="12" width="61.85546875" style="1" customWidth="1"/>
    <col min="13" max="13" width="22.42578125" style="1" customWidth="1"/>
    <col min="14" max="15" width="9.28515625" style="1" bestFit="1" customWidth="1"/>
    <col min="16" max="16384" width="9.140625" style="1"/>
  </cols>
  <sheetData>
    <row r="1" spans="1:12" ht="26.25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8.25" customHeight="1">
      <c r="A2" s="9"/>
      <c r="B2" s="9"/>
      <c r="C2" s="9"/>
      <c r="D2" s="27"/>
      <c r="E2" s="27"/>
      <c r="F2" s="36"/>
      <c r="G2" s="36"/>
      <c r="H2" s="36"/>
      <c r="I2" s="36"/>
      <c r="J2" s="36"/>
      <c r="K2" s="89"/>
      <c r="L2" s="89"/>
    </row>
    <row r="3" spans="1:12" ht="15" customHeight="1">
      <c r="A3" s="30"/>
      <c r="B3" s="31" t="s">
        <v>1</v>
      </c>
      <c r="C3" s="31" t="s">
        <v>2</v>
      </c>
      <c r="D3" s="32" t="s">
        <v>3</v>
      </c>
      <c r="E3" s="32" t="s">
        <v>4</v>
      </c>
      <c r="F3" s="37" t="s">
        <v>5</v>
      </c>
      <c r="G3" s="37" t="s">
        <v>6</v>
      </c>
      <c r="H3" s="90" t="s">
        <v>7</v>
      </c>
      <c r="I3" s="90" t="s">
        <v>8</v>
      </c>
      <c r="J3" s="103" t="s">
        <v>9</v>
      </c>
      <c r="K3" s="33" t="s">
        <v>10</v>
      </c>
      <c r="L3" s="33" t="s">
        <v>11</v>
      </c>
    </row>
    <row r="4" spans="1:12">
      <c r="A4" s="2" t="s">
        <v>12</v>
      </c>
      <c r="B4" s="41"/>
      <c r="C4" s="42"/>
      <c r="D4" s="58"/>
      <c r="E4" s="59"/>
      <c r="F4" s="74"/>
      <c r="G4" s="21"/>
      <c r="H4" s="91"/>
      <c r="I4" s="92"/>
      <c r="J4" s="104"/>
      <c r="K4" s="16"/>
    </row>
    <row r="5" spans="1:12">
      <c r="A5" s="2" t="s">
        <v>13</v>
      </c>
      <c r="B5" s="43"/>
      <c r="C5" s="44"/>
      <c r="D5" s="60"/>
      <c r="E5" s="61"/>
      <c r="F5" s="75"/>
      <c r="H5" s="93"/>
      <c r="I5" s="84"/>
      <c r="J5" s="105"/>
      <c r="K5" s="16"/>
      <c r="L5" s="12"/>
    </row>
    <row r="6" spans="1:12">
      <c r="A6" s="1" t="s">
        <v>14</v>
      </c>
      <c r="B6" s="45">
        <v>41976</v>
      </c>
      <c r="C6" s="46">
        <v>45710</v>
      </c>
      <c r="D6" s="60">
        <v>49160</v>
      </c>
      <c r="E6" s="61">
        <v>56414</v>
      </c>
      <c r="F6" s="75">
        <v>66287</v>
      </c>
      <c r="G6" s="19">
        <v>72352</v>
      </c>
      <c r="H6" s="93">
        <v>73732</v>
      </c>
      <c r="I6" s="84">
        <v>72476</v>
      </c>
      <c r="J6" s="105">
        <v>90994</v>
      </c>
      <c r="K6" s="16">
        <v>90994</v>
      </c>
      <c r="L6" s="13"/>
    </row>
    <row r="7" spans="1:12">
      <c r="A7" s="2" t="s">
        <v>15</v>
      </c>
      <c r="B7" s="43"/>
      <c r="C7" s="44"/>
      <c r="D7" s="60"/>
      <c r="E7" s="61"/>
      <c r="F7" s="75"/>
      <c r="H7" s="93"/>
      <c r="I7" s="84"/>
      <c r="J7" s="105"/>
      <c r="K7" s="16"/>
      <c r="L7" s="12"/>
    </row>
    <row r="8" spans="1:12">
      <c r="A8" s="1" t="s">
        <v>16</v>
      </c>
      <c r="B8" s="45">
        <v>0</v>
      </c>
      <c r="C8" s="46">
        <v>990</v>
      </c>
      <c r="D8" s="60">
        <v>500</v>
      </c>
      <c r="E8" s="61">
        <v>1204</v>
      </c>
      <c r="F8" s="75">
        <v>1104</v>
      </c>
      <c r="G8" s="19">
        <v>600</v>
      </c>
      <c r="H8" s="93">
        <v>1200</v>
      </c>
      <c r="I8" s="84">
        <v>1954.54</v>
      </c>
      <c r="J8" s="105">
        <v>1500</v>
      </c>
      <c r="K8" s="16">
        <v>1500</v>
      </c>
      <c r="L8" s="13"/>
    </row>
    <row r="9" spans="1:12">
      <c r="A9" s="1" t="s">
        <v>17</v>
      </c>
      <c r="B9" s="45">
        <v>0</v>
      </c>
      <c r="C9" s="46">
        <v>24</v>
      </c>
      <c r="D9" s="60">
        <v>20</v>
      </c>
      <c r="E9" s="61">
        <v>13</v>
      </c>
      <c r="F9" s="75">
        <v>24</v>
      </c>
      <c r="G9" s="19">
        <v>13</v>
      </c>
      <c r="H9" s="93"/>
      <c r="I9" s="84">
        <v>20.63</v>
      </c>
      <c r="J9" s="105"/>
      <c r="K9" s="16"/>
      <c r="L9" s="13"/>
    </row>
    <row r="10" spans="1:12">
      <c r="B10" s="45"/>
      <c r="C10" s="46"/>
      <c r="D10" s="60"/>
      <c r="E10" s="61"/>
      <c r="F10" s="75"/>
      <c r="H10" s="93"/>
      <c r="I10" s="84"/>
      <c r="J10" s="105"/>
      <c r="K10" s="16"/>
      <c r="L10" s="12"/>
    </row>
    <row r="11" spans="1:12" ht="15" thickBot="1">
      <c r="A11" s="10" t="s">
        <v>18</v>
      </c>
      <c r="B11" s="47">
        <f>SUM(B6:B9)</f>
        <v>41976</v>
      </c>
      <c r="C11" s="48">
        <f t="shared" ref="C11:K11" si="0">SUM(C6:C9)</f>
        <v>46724</v>
      </c>
      <c r="D11" s="62">
        <f t="shared" si="0"/>
        <v>49680</v>
      </c>
      <c r="E11" s="63">
        <f t="shared" si="0"/>
        <v>57631</v>
      </c>
      <c r="F11" s="76">
        <f t="shared" si="0"/>
        <v>67415</v>
      </c>
      <c r="G11" s="20">
        <f t="shared" si="0"/>
        <v>72965</v>
      </c>
      <c r="H11" s="94">
        <f t="shared" si="0"/>
        <v>74932</v>
      </c>
      <c r="I11" s="95">
        <f t="shared" si="0"/>
        <v>74451.17</v>
      </c>
      <c r="J11" s="106">
        <f t="shared" si="0"/>
        <v>92494</v>
      </c>
      <c r="K11" s="8">
        <f t="shared" si="0"/>
        <v>92494</v>
      </c>
      <c r="L11" s="12"/>
    </row>
    <row r="12" spans="1:12">
      <c r="B12" s="45"/>
      <c r="C12" s="46"/>
      <c r="D12" s="60"/>
      <c r="E12" s="61"/>
      <c r="F12" s="75"/>
      <c r="H12" s="93"/>
      <c r="I12" s="84"/>
      <c r="J12" s="105"/>
      <c r="K12" s="16"/>
      <c r="L12" s="12"/>
    </row>
    <row r="13" spans="1:12">
      <c r="A13" s="2" t="s">
        <v>19</v>
      </c>
      <c r="B13" s="43"/>
      <c r="C13" s="44"/>
      <c r="D13" s="60"/>
      <c r="E13" s="61"/>
      <c r="F13" s="75"/>
      <c r="H13" s="93"/>
      <c r="I13" s="84"/>
      <c r="J13" s="105"/>
      <c r="K13" s="16"/>
      <c r="L13" s="12"/>
    </row>
    <row r="14" spans="1:12">
      <c r="A14" s="2" t="s">
        <v>20</v>
      </c>
      <c r="B14" s="49">
        <v>0</v>
      </c>
      <c r="C14" s="50">
        <v>0</v>
      </c>
      <c r="D14" s="64">
        <v>0</v>
      </c>
      <c r="E14" s="65">
        <v>1506</v>
      </c>
      <c r="F14" s="77">
        <v>3012</v>
      </c>
      <c r="G14" s="38">
        <v>3480</v>
      </c>
      <c r="H14" s="96">
        <v>3948</v>
      </c>
      <c r="I14" s="85">
        <v>4402</v>
      </c>
      <c r="J14" s="107">
        <v>4856</v>
      </c>
      <c r="K14" s="39">
        <v>6216</v>
      </c>
      <c r="L14" s="34" t="s">
        <v>21</v>
      </c>
    </row>
    <row r="15" spans="1:12">
      <c r="A15" s="2" t="s">
        <v>22</v>
      </c>
      <c r="B15" s="43"/>
      <c r="C15" s="44"/>
      <c r="D15" s="60"/>
      <c r="E15" s="61"/>
      <c r="F15" s="75"/>
      <c r="H15" s="93"/>
      <c r="I15" s="84"/>
      <c r="J15" s="105"/>
      <c r="K15" s="16"/>
      <c r="L15" s="12"/>
    </row>
    <row r="16" spans="1:12">
      <c r="A16" s="1" t="s">
        <v>23</v>
      </c>
      <c r="B16" s="45">
        <v>600</v>
      </c>
      <c r="C16" s="46">
        <v>508</v>
      </c>
      <c r="D16" s="60">
        <v>600</v>
      </c>
      <c r="E16" s="61">
        <v>1294</v>
      </c>
      <c r="F16" s="75">
        <v>1154</v>
      </c>
      <c r="G16" s="19">
        <v>591</v>
      </c>
      <c r="H16" s="93">
        <v>1000</v>
      </c>
      <c r="I16" s="84">
        <v>519.98</v>
      </c>
      <c r="J16" s="105"/>
      <c r="K16" s="16"/>
      <c r="L16" s="13"/>
    </row>
    <row r="17" spans="1:15">
      <c r="A17" s="1" t="s">
        <v>24</v>
      </c>
      <c r="B17" s="45">
        <v>40</v>
      </c>
      <c r="C17" s="46">
        <v>41</v>
      </c>
      <c r="D17" s="60">
        <v>45</v>
      </c>
      <c r="E17" s="61">
        <v>49</v>
      </c>
      <c r="F17" s="75">
        <v>90</v>
      </c>
      <c r="G17" s="19">
        <v>40</v>
      </c>
      <c r="H17" s="93">
        <v>45</v>
      </c>
      <c r="I17" s="84">
        <v>39.9</v>
      </c>
      <c r="J17" s="105">
        <v>45</v>
      </c>
      <c r="K17" s="16">
        <f>4000*5%</f>
        <v>200</v>
      </c>
      <c r="L17" s="13"/>
    </row>
    <row r="18" spans="1:15">
      <c r="A18" s="1" t="s">
        <v>25</v>
      </c>
      <c r="B18" s="45">
        <v>20</v>
      </c>
      <c r="C18" s="46">
        <v>19</v>
      </c>
      <c r="D18" s="60">
        <v>25</v>
      </c>
      <c r="E18" s="61">
        <v>18</v>
      </c>
      <c r="F18" s="75">
        <v>18</v>
      </c>
      <c r="G18" s="19">
        <v>16</v>
      </c>
      <c r="H18" s="93">
        <v>20</v>
      </c>
      <c r="I18" s="84">
        <v>16.100000000000001</v>
      </c>
      <c r="J18" s="105">
        <v>20</v>
      </c>
      <c r="K18" s="16">
        <f>1700*5%</f>
        <v>85</v>
      </c>
      <c r="L18" s="13"/>
    </row>
    <row r="19" spans="1:15">
      <c r="A19" s="1" t="s">
        <v>26</v>
      </c>
      <c r="B19" s="45">
        <v>100</v>
      </c>
      <c r="C19" s="46">
        <v>61</v>
      </c>
      <c r="D19" s="60">
        <v>120</v>
      </c>
      <c r="E19" s="61">
        <v>83</v>
      </c>
      <c r="F19" s="75">
        <v>70</v>
      </c>
      <c r="G19" s="19">
        <v>819</v>
      </c>
      <c r="H19" s="93">
        <v>850</v>
      </c>
      <c r="I19" s="84">
        <v>270.60000000000002</v>
      </c>
      <c r="J19" s="105">
        <v>120</v>
      </c>
      <c r="K19" s="16">
        <f>15000*5%</f>
        <v>750</v>
      </c>
      <c r="L19" s="35"/>
    </row>
    <row r="20" spans="1:15">
      <c r="A20" s="1" t="s">
        <v>27</v>
      </c>
      <c r="B20" s="45">
        <v>20</v>
      </c>
      <c r="C20" s="46">
        <v>8</v>
      </c>
      <c r="D20" s="60">
        <v>20</v>
      </c>
      <c r="E20" s="61">
        <v>9</v>
      </c>
      <c r="F20" s="75">
        <v>8</v>
      </c>
      <c r="G20" s="19">
        <v>13</v>
      </c>
      <c r="H20" s="93">
        <v>15</v>
      </c>
      <c r="I20" s="84">
        <v>105</v>
      </c>
      <c r="J20" s="105">
        <v>15</v>
      </c>
      <c r="K20" s="16">
        <f>2427*5%</f>
        <v>121.35000000000001</v>
      </c>
      <c r="L20" s="13"/>
      <c r="O20" s="3"/>
    </row>
    <row r="21" spans="1:15">
      <c r="A21" s="1" t="s">
        <v>28</v>
      </c>
      <c r="B21" s="45">
        <v>200</v>
      </c>
      <c r="C21" s="46">
        <v>214</v>
      </c>
      <c r="D21" s="60">
        <v>220</v>
      </c>
      <c r="E21" s="61">
        <v>240</v>
      </c>
      <c r="F21" s="75">
        <v>220</v>
      </c>
      <c r="G21" s="19">
        <v>367</v>
      </c>
      <c r="H21" s="93">
        <v>330</v>
      </c>
      <c r="I21" s="84">
        <v>665.82</v>
      </c>
      <c r="J21" s="105">
        <v>360</v>
      </c>
      <c r="K21" s="174">
        <v>1035</v>
      </c>
      <c r="L21" s="5"/>
    </row>
    <row r="22" spans="1:15">
      <c r="A22" s="1" t="s">
        <v>29</v>
      </c>
      <c r="B22" s="45">
        <v>120</v>
      </c>
      <c r="C22" s="46">
        <v>83</v>
      </c>
      <c r="D22" s="60">
        <v>120</v>
      </c>
      <c r="E22" s="61">
        <v>55</v>
      </c>
      <c r="F22" s="75">
        <v>64</v>
      </c>
      <c r="G22" s="19">
        <v>133</v>
      </c>
      <c r="H22" s="93">
        <v>80</v>
      </c>
      <c r="I22" s="84">
        <v>139.05000000000001</v>
      </c>
      <c r="J22" s="105">
        <v>140</v>
      </c>
      <c r="K22" s="16">
        <f>8388*5%</f>
        <v>419.40000000000003</v>
      </c>
      <c r="L22" s="13"/>
    </row>
    <row r="23" spans="1:15">
      <c r="A23" s="1" t="s">
        <v>30</v>
      </c>
      <c r="B23" s="45">
        <v>200</v>
      </c>
      <c r="C23" s="46">
        <v>275</v>
      </c>
      <c r="D23" s="60">
        <v>200</v>
      </c>
      <c r="E23" s="61">
        <v>175</v>
      </c>
      <c r="F23" s="75">
        <v>275</v>
      </c>
      <c r="G23" s="19">
        <v>180</v>
      </c>
      <c r="H23" s="93">
        <v>200</v>
      </c>
      <c r="I23" s="84">
        <v>189.09</v>
      </c>
      <c r="J23" s="105">
        <v>250</v>
      </c>
      <c r="K23" s="16">
        <v>205</v>
      </c>
      <c r="L23" s="13"/>
    </row>
    <row r="24" spans="1:15">
      <c r="A24" s="1" t="s">
        <v>31</v>
      </c>
      <c r="B24" s="45">
        <v>0</v>
      </c>
      <c r="C24" s="46">
        <v>21</v>
      </c>
      <c r="D24" s="60"/>
      <c r="E24" s="61">
        <v>8</v>
      </c>
      <c r="F24" s="75">
        <v>8</v>
      </c>
      <c r="G24" s="19">
        <v>0</v>
      </c>
      <c r="H24" s="93"/>
      <c r="I24" s="84"/>
      <c r="J24" s="105"/>
      <c r="K24" s="16"/>
      <c r="L24" s="13"/>
    </row>
    <row r="25" spans="1:15">
      <c r="A25" s="1" t="s">
        <v>32</v>
      </c>
      <c r="B25" s="51">
        <v>30</v>
      </c>
      <c r="C25" s="52">
        <v>12</v>
      </c>
      <c r="D25" s="66">
        <v>30</v>
      </c>
      <c r="E25" s="67">
        <v>13</v>
      </c>
      <c r="F25" s="78">
        <v>13</v>
      </c>
      <c r="G25" s="40">
        <v>13</v>
      </c>
      <c r="H25" s="97">
        <v>15</v>
      </c>
      <c r="I25" s="86">
        <v>26.21</v>
      </c>
      <c r="J25" s="108">
        <v>20</v>
      </c>
      <c r="K25" s="16">
        <f>1452*5%</f>
        <v>72.600000000000009</v>
      </c>
      <c r="L25" s="13"/>
    </row>
    <row r="26" spans="1:15">
      <c r="B26" s="43">
        <f>SUM(B16:B25)</f>
        <v>1330</v>
      </c>
      <c r="C26" s="44">
        <f t="shared" ref="C26:J26" si="1">SUM(C16:C25)</f>
        <v>1242</v>
      </c>
      <c r="D26" s="68">
        <f t="shared" si="1"/>
        <v>1380</v>
      </c>
      <c r="E26" s="69">
        <f t="shared" si="1"/>
        <v>1944</v>
      </c>
      <c r="F26" s="79">
        <f t="shared" si="1"/>
        <v>1920</v>
      </c>
      <c r="G26" s="18">
        <f t="shared" si="1"/>
        <v>2172</v>
      </c>
      <c r="H26" s="98">
        <f t="shared" si="1"/>
        <v>2555</v>
      </c>
      <c r="I26" s="83">
        <f t="shared" si="1"/>
        <v>1971.75</v>
      </c>
      <c r="J26" s="109">
        <f t="shared" si="1"/>
        <v>970</v>
      </c>
      <c r="K26" s="17">
        <f>SUM(K16:K25)</f>
        <v>2888.35</v>
      </c>
      <c r="L26" s="12"/>
    </row>
    <row r="27" spans="1:15">
      <c r="A27" s="2" t="s">
        <v>33</v>
      </c>
      <c r="B27" s="43"/>
      <c r="C27" s="44"/>
      <c r="D27" s="60"/>
      <c r="E27" s="61"/>
      <c r="F27" s="75"/>
      <c r="H27" s="93"/>
      <c r="I27" s="84"/>
      <c r="J27" s="105"/>
      <c r="K27" s="16"/>
      <c r="L27" s="12"/>
    </row>
    <row r="28" spans="1:15">
      <c r="A28" s="1" t="s">
        <v>34</v>
      </c>
      <c r="B28" s="45">
        <v>825</v>
      </c>
      <c r="C28" s="46">
        <v>814</v>
      </c>
      <c r="D28" s="60">
        <v>825</v>
      </c>
      <c r="E28" s="61">
        <v>811</v>
      </c>
      <c r="F28" s="75">
        <v>845</v>
      </c>
      <c r="G28" s="19">
        <v>813</v>
      </c>
      <c r="H28" s="93">
        <v>850</v>
      </c>
      <c r="I28" s="84">
        <v>845.16</v>
      </c>
      <c r="J28" s="105">
        <v>929</v>
      </c>
      <c r="K28" s="16">
        <f>'Staffing Wages'!F26*5%</f>
        <v>4879.4304000000002</v>
      </c>
      <c r="L28" s="35" t="s">
        <v>35</v>
      </c>
    </row>
    <row r="29" spans="1:15">
      <c r="A29" s="1" t="s">
        <v>36</v>
      </c>
      <c r="B29" s="45">
        <v>78</v>
      </c>
      <c r="C29" s="46">
        <v>77</v>
      </c>
      <c r="D29" s="60">
        <v>78</v>
      </c>
      <c r="E29" s="61">
        <v>79</v>
      </c>
      <c r="F29" s="75">
        <v>80</v>
      </c>
      <c r="G29" s="19">
        <v>83</v>
      </c>
      <c r="H29" s="93">
        <v>85</v>
      </c>
      <c r="I29" s="84">
        <v>88.75</v>
      </c>
      <c r="J29" s="105">
        <v>98</v>
      </c>
      <c r="K29" s="16">
        <f>K28*11.5%</f>
        <v>561.13449600000001</v>
      </c>
      <c r="L29" s="13"/>
    </row>
    <row r="30" spans="1:15">
      <c r="A30" s="1" t="s">
        <v>37</v>
      </c>
      <c r="B30" s="45"/>
      <c r="C30" s="46"/>
      <c r="D30" s="60"/>
      <c r="E30" s="61"/>
      <c r="F30" s="75"/>
      <c r="H30" s="93"/>
      <c r="I30" s="84"/>
      <c r="J30" s="105">
        <v>10</v>
      </c>
      <c r="K30" s="16"/>
      <c r="L30" s="35"/>
    </row>
    <row r="31" spans="1:15">
      <c r="A31" s="1" t="s">
        <v>38</v>
      </c>
      <c r="B31" s="45">
        <v>19</v>
      </c>
      <c r="C31" s="46">
        <v>24</v>
      </c>
      <c r="D31" s="60">
        <v>22</v>
      </c>
      <c r="E31" s="67">
        <v>24</v>
      </c>
      <c r="F31" s="78">
        <v>24</v>
      </c>
      <c r="G31" s="40">
        <v>24</v>
      </c>
      <c r="H31" s="97">
        <v>21</v>
      </c>
      <c r="I31" s="86">
        <v>24</v>
      </c>
      <c r="J31" s="108">
        <v>23</v>
      </c>
      <c r="K31" s="16">
        <f>K28*2.5%</f>
        <v>121.98576000000001</v>
      </c>
      <c r="L31" s="35"/>
    </row>
    <row r="32" spans="1:15">
      <c r="B32" s="53">
        <f>SUM(B28:B31)</f>
        <v>922</v>
      </c>
      <c r="C32" s="54">
        <f t="shared" ref="C32:J32" si="2">SUM(C28:C31)</f>
        <v>915</v>
      </c>
      <c r="D32" s="58">
        <f t="shared" si="2"/>
        <v>925</v>
      </c>
      <c r="E32" s="69">
        <f t="shared" si="2"/>
        <v>914</v>
      </c>
      <c r="F32" s="79">
        <f t="shared" si="2"/>
        <v>949</v>
      </c>
      <c r="G32" s="18">
        <f t="shared" si="2"/>
        <v>920</v>
      </c>
      <c r="H32" s="98">
        <f t="shared" si="2"/>
        <v>956</v>
      </c>
      <c r="I32" s="83">
        <f t="shared" si="2"/>
        <v>957.91</v>
      </c>
      <c r="J32" s="109">
        <f t="shared" si="2"/>
        <v>1060</v>
      </c>
      <c r="K32" s="175">
        <f>SUM(K28:K31)</f>
        <v>5562.5506559999994</v>
      </c>
      <c r="L32" s="12" t="s">
        <v>39</v>
      </c>
    </row>
    <row r="33" spans="1:12">
      <c r="A33" s="2" t="s">
        <v>40</v>
      </c>
      <c r="B33" s="43"/>
      <c r="C33" s="44"/>
      <c r="D33" s="60"/>
      <c r="E33" s="61"/>
      <c r="F33" s="75"/>
      <c r="H33" s="93"/>
      <c r="I33" s="84"/>
      <c r="J33" s="105"/>
      <c r="K33" s="16"/>
      <c r="L33" s="12"/>
    </row>
    <row r="34" spans="1:12">
      <c r="A34" s="1" t="s">
        <v>41</v>
      </c>
      <c r="B34" s="45">
        <v>0</v>
      </c>
      <c r="C34" s="46">
        <v>72</v>
      </c>
      <c r="D34" s="60"/>
      <c r="E34" s="61">
        <v>214</v>
      </c>
      <c r="F34" s="75">
        <v>300</v>
      </c>
      <c r="G34" s="19">
        <v>500</v>
      </c>
      <c r="H34" s="93"/>
      <c r="I34" s="84"/>
      <c r="J34" s="105">
        <v>500</v>
      </c>
      <c r="K34" s="16"/>
      <c r="L34" s="13"/>
    </row>
    <row r="35" spans="1:12">
      <c r="A35" s="1" t="s">
        <v>42</v>
      </c>
      <c r="B35" s="43"/>
      <c r="C35" s="44"/>
      <c r="D35" s="60"/>
      <c r="E35" s="61"/>
      <c r="F35" s="75">
        <v>500</v>
      </c>
      <c r="G35" s="19">
        <v>0</v>
      </c>
      <c r="H35" s="93">
        <v>500</v>
      </c>
      <c r="I35" s="84"/>
      <c r="J35" s="105"/>
      <c r="K35" s="16"/>
      <c r="L35" s="12"/>
    </row>
    <row r="36" spans="1:12">
      <c r="A36" s="1" t="s">
        <v>43</v>
      </c>
      <c r="B36" s="45"/>
      <c r="C36" s="46"/>
      <c r="D36" s="60"/>
      <c r="E36" s="61">
        <v>98</v>
      </c>
      <c r="F36" s="75">
        <v>100</v>
      </c>
      <c r="G36" s="19">
        <v>180</v>
      </c>
      <c r="H36" s="93">
        <v>400</v>
      </c>
      <c r="I36" s="84">
        <v>143.53</v>
      </c>
      <c r="J36" s="105"/>
      <c r="K36" s="16"/>
      <c r="L36" s="12"/>
    </row>
    <row r="37" spans="1:12">
      <c r="A37" s="1" t="s">
        <v>44</v>
      </c>
      <c r="B37" s="45"/>
      <c r="C37" s="46"/>
      <c r="D37" s="60"/>
      <c r="E37" s="61">
        <v>-88</v>
      </c>
      <c r="F37" s="75"/>
      <c r="H37" s="93"/>
      <c r="I37" s="84"/>
      <c r="J37" s="105"/>
      <c r="K37" s="16"/>
      <c r="L37" s="12"/>
    </row>
    <row r="38" spans="1:12">
      <c r="A38" s="1" t="s">
        <v>45</v>
      </c>
      <c r="B38" s="45"/>
      <c r="C38" s="46"/>
      <c r="D38" s="60"/>
      <c r="E38" s="61"/>
      <c r="F38" s="75">
        <v>300</v>
      </c>
      <c r="G38" s="19">
        <v>230</v>
      </c>
      <c r="H38" s="93">
        <v>300</v>
      </c>
      <c r="I38" s="84">
        <v>100</v>
      </c>
      <c r="J38" s="105">
        <v>1000</v>
      </c>
      <c r="K38" s="16"/>
      <c r="L38" s="13"/>
    </row>
    <row r="39" spans="1:12">
      <c r="A39" s="1" t="s">
        <v>46</v>
      </c>
      <c r="B39" s="55"/>
      <c r="C39" s="23"/>
      <c r="D39" s="55"/>
      <c r="E39" s="23"/>
      <c r="F39" s="75">
        <v>200</v>
      </c>
      <c r="H39" s="93">
        <v>200</v>
      </c>
      <c r="I39" s="84"/>
      <c r="J39" s="105"/>
      <c r="K39" s="16"/>
      <c r="L39" s="13"/>
    </row>
    <row r="40" spans="1:12">
      <c r="A40" s="1" t="s">
        <v>47</v>
      </c>
      <c r="B40" s="55"/>
      <c r="C40" s="23"/>
      <c r="D40" s="55"/>
      <c r="E40" s="23"/>
      <c r="F40" s="75"/>
      <c r="H40" s="93"/>
      <c r="I40" s="84">
        <v>743.82</v>
      </c>
      <c r="J40" s="105">
        <v>1000</v>
      </c>
      <c r="K40" s="16"/>
      <c r="L40" s="13"/>
    </row>
    <row r="41" spans="1:12">
      <c r="B41" s="55"/>
      <c r="C41" s="23"/>
      <c r="D41" s="55"/>
      <c r="E41" s="23"/>
      <c r="F41" s="55"/>
      <c r="G41" s="23"/>
      <c r="H41" s="99"/>
      <c r="I41" s="87"/>
      <c r="J41" s="110"/>
      <c r="K41" s="16"/>
      <c r="L41" s="12"/>
    </row>
    <row r="42" spans="1:12">
      <c r="A42" s="2" t="s">
        <v>48</v>
      </c>
      <c r="B42" s="43"/>
      <c r="C42" s="44"/>
      <c r="D42" s="60"/>
      <c r="E42" s="61"/>
      <c r="F42" s="75"/>
      <c r="H42" s="93"/>
      <c r="I42" s="84"/>
      <c r="J42" s="105"/>
      <c r="K42" s="16"/>
      <c r="L42" s="12"/>
    </row>
    <row r="43" spans="1:12">
      <c r="A43" s="1" t="s">
        <v>49</v>
      </c>
      <c r="B43" s="45">
        <v>0</v>
      </c>
      <c r="C43" s="46">
        <v>32</v>
      </c>
      <c r="D43" s="60">
        <v>40</v>
      </c>
      <c r="E43" s="61">
        <v>35</v>
      </c>
      <c r="F43" s="75">
        <v>32</v>
      </c>
      <c r="G43" s="19">
        <v>49</v>
      </c>
      <c r="H43" s="93">
        <v>50</v>
      </c>
      <c r="I43" s="84">
        <v>61</v>
      </c>
      <c r="J43" s="105">
        <v>60</v>
      </c>
      <c r="K43" s="16">
        <v>78</v>
      </c>
      <c r="L43" s="35"/>
    </row>
    <row r="44" spans="1:12">
      <c r="A44" s="1" t="s">
        <v>50</v>
      </c>
      <c r="B44" s="45"/>
      <c r="C44" s="46"/>
      <c r="D44" s="60"/>
      <c r="E44" s="61">
        <v>1474</v>
      </c>
      <c r="F44" s="75">
        <v>300</v>
      </c>
      <c r="G44" s="19">
        <v>254</v>
      </c>
      <c r="H44" s="93"/>
      <c r="I44" s="84"/>
      <c r="J44" s="105">
        <v>400</v>
      </c>
      <c r="K44" s="16"/>
      <c r="L44" s="13"/>
    </row>
    <row r="45" spans="1:12">
      <c r="A45" s="1" t="s">
        <v>51</v>
      </c>
      <c r="B45" s="45">
        <v>3000</v>
      </c>
      <c r="C45" s="46">
        <v>2047</v>
      </c>
      <c r="D45" s="60">
        <v>2573</v>
      </c>
      <c r="E45" s="67">
        <v>2159</v>
      </c>
      <c r="F45" s="78">
        <v>2425</v>
      </c>
      <c r="G45" s="40">
        <v>2394</v>
      </c>
      <c r="H45" s="97">
        <v>2400</v>
      </c>
      <c r="I45" s="86">
        <v>2593.67</v>
      </c>
      <c r="J45" s="108">
        <v>2600</v>
      </c>
      <c r="K45" s="174">
        <f>1000+3240</f>
        <v>4240</v>
      </c>
      <c r="L45" s="35" t="s">
        <v>52</v>
      </c>
    </row>
    <row r="46" spans="1:12">
      <c r="B46" s="53">
        <f>SUM(B34:B45)</f>
        <v>3000</v>
      </c>
      <c r="C46" s="54">
        <f>SUM(C34:C45)</f>
        <v>2151</v>
      </c>
      <c r="D46" s="58">
        <f>SUM(D36:D45)</f>
        <v>2613</v>
      </c>
      <c r="E46" s="69">
        <f>SUM(E34:E45)</f>
        <v>3892</v>
      </c>
      <c r="F46" s="79">
        <f>SUM(F34:F45)</f>
        <v>4157</v>
      </c>
      <c r="G46" s="18">
        <f t="shared" ref="G46:J46" si="3">SUM(G34:G45)</f>
        <v>3607</v>
      </c>
      <c r="H46" s="98">
        <f t="shared" si="3"/>
        <v>3850</v>
      </c>
      <c r="I46" s="83">
        <f t="shared" si="3"/>
        <v>3642.02</v>
      </c>
      <c r="J46" s="109">
        <f t="shared" si="3"/>
        <v>5560</v>
      </c>
      <c r="K46" s="17">
        <f>SUM(K34:K45)</f>
        <v>4318</v>
      </c>
      <c r="L46" s="12"/>
    </row>
    <row r="47" spans="1:12">
      <c r="A47" s="2" t="s">
        <v>53</v>
      </c>
      <c r="B47" s="43"/>
      <c r="C47" s="44"/>
      <c r="D47" s="60"/>
      <c r="E47" s="61"/>
      <c r="F47" s="75"/>
      <c r="H47" s="93"/>
      <c r="I47" s="84"/>
      <c r="J47" s="105"/>
      <c r="K47" s="16"/>
      <c r="L47" s="12"/>
    </row>
    <row r="48" spans="1:12">
      <c r="A48" s="1" t="s">
        <v>54</v>
      </c>
      <c r="B48" s="45">
        <v>32762</v>
      </c>
      <c r="C48" s="46">
        <v>32727</v>
      </c>
      <c r="D48" s="60">
        <v>39895</v>
      </c>
      <c r="E48" s="61">
        <v>39705</v>
      </c>
      <c r="F48" s="75">
        <v>51002</v>
      </c>
      <c r="G48" s="19">
        <v>51002</v>
      </c>
      <c r="H48" s="93">
        <v>56129</v>
      </c>
      <c r="I48" s="84">
        <v>56129</v>
      </c>
      <c r="J48" s="105">
        <v>67158</v>
      </c>
      <c r="K48" s="16">
        <v>69232.800000000003</v>
      </c>
      <c r="L48" s="35" t="s">
        <v>55</v>
      </c>
    </row>
    <row r="49" spans="1:12">
      <c r="A49" s="1" t="s">
        <v>56</v>
      </c>
      <c r="B49" s="45">
        <v>3112</v>
      </c>
      <c r="C49" s="46">
        <v>3108</v>
      </c>
      <c r="D49" s="60">
        <v>3790</v>
      </c>
      <c r="E49" s="61">
        <v>4591</v>
      </c>
      <c r="F49" s="75">
        <v>5100</v>
      </c>
      <c r="G49" s="19">
        <v>5221</v>
      </c>
      <c r="H49" s="93">
        <v>6091</v>
      </c>
      <c r="I49" s="84">
        <v>6645.84</v>
      </c>
      <c r="J49" s="105">
        <v>7711</v>
      </c>
      <c r="K49" s="16">
        <v>8400</v>
      </c>
      <c r="L49" s="35"/>
    </row>
    <row r="50" spans="1:12">
      <c r="A50" s="1" t="s">
        <v>38</v>
      </c>
      <c r="B50" s="45">
        <v>750</v>
      </c>
      <c r="C50" s="46">
        <v>821</v>
      </c>
      <c r="D50" s="60">
        <v>1077</v>
      </c>
      <c r="E50" s="61">
        <v>1019</v>
      </c>
      <c r="F50" s="75">
        <v>1275</v>
      </c>
      <c r="G50" s="19">
        <v>1146</v>
      </c>
      <c r="H50" s="93">
        <v>1403</v>
      </c>
      <c r="I50" s="84">
        <v>1204.1300000000001</v>
      </c>
      <c r="J50" s="105">
        <v>1679</v>
      </c>
      <c r="K50" s="16">
        <f>K48*0.025</f>
        <v>1730.8200000000002</v>
      </c>
      <c r="L50" s="35"/>
    </row>
    <row r="51" spans="1:12">
      <c r="A51" s="1" t="s">
        <v>57</v>
      </c>
      <c r="B51" s="45">
        <v>0</v>
      </c>
      <c r="C51" s="46">
        <v>6</v>
      </c>
      <c r="D51" s="60"/>
      <c r="E51" s="67"/>
      <c r="F51" s="78"/>
      <c r="G51" s="40"/>
      <c r="H51" s="97"/>
      <c r="I51" s="86">
        <v>-181</v>
      </c>
      <c r="J51" s="108">
        <v>3500</v>
      </c>
      <c r="K51" s="16"/>
      <c r="L51" s="12"/>
    </row>
    <row r="52" spans="1:12">
      <c r="B52" s="53">
        <f>SUM(B48:B51)</f>
        <v>36624</v>
      </c>
      <c r="C52" s="54">
        <f t="shared" ref="C52:K52" si="4">SUM(C48:C51)</f>
        <v>36662</v>
      </c>
      <c r="D52" s="58">
        <f t="shared" si="4"/>
        <v>44762</v>
      </c>
      <c r="E52" s="69">
        <f t="shared" si="4"/>
        <v>45315</v>
      </c>
      <c r="F52" s="79">
        <f>SUM(F48:F51)</f>
        <v>57377</v>
      </c>
      <c r="G52" s="18">
        <f t="shared" ref="G52:J52" si="5">SUM(G48:G51)</f>
        <v>57369</v>
      </c>
      <c r="H52" s="98">
        <f t="shared" si="5"/>
        <v>63623</v>
      </c>
      <c r="I52" s="83">
        <f t="shared" si="5"/>
        <v>63797.969999999994</v>
      </c>
      <c r="J52" s="109">
        <f t="shared" si="5"/>
        <v>80048</v>
      </c>
      <c r="K52" s="17">
        <f t="shared" si="4"/>
        <v>79363.62000000001</v>
      </c>
      <c r="L52" s="12"/>
    </row>
    <row r="53" spans="1:12">
      <c r="B53" s="45"/>
      <c r="C53" s="46"/>
      <c r="D53" s="68"/>
      <c r="E53" s="69"/>
      <c r="F53" s="79"/>
      <c r="G53" s="18"/>
      <c r="H53" s="98"/>
      <c r="I53" s="83"/>
      <c r="J53" s="109"/>
      <c r="K53" s="16"/>
      <c r="L53" s="12"/>
    </row>
    <row r="54" spans="1:12" ht="15" thickBot="1">
      <c r="A54" s="10" t="s">
        <v>58</v>
      </c>
      <c r="B54" s="47">
        <f>SUM(B52+B46+B32+B26+B14)</f>
        <v>41876</v>
      </c>
      <c r="C54" s="48">
        <f t="shared" ref="C54" si="6">SUM(C52+C46+C32+C26+C14)</f>
        <v>40970</v>
      </c>
      <c r="D54" s="62">
        <f>SUM(D52+D46+D32+D26+D14)</f>
        <v>49680</v>
      </c>
      <c r="E54" s="63">
        <f t="shared" ref="E54:J54" si="7">SUM(E52+E46+E32+E26+E14)</f>
        <v>53571</v>
      </c>
      <c r="F54" s="76">
        <f t="shared" si="7"/>
        <v>67415</v>
      </c>
      <c r="G54" s="20">
        <f t="shared" si="7"/>
        <v>67548</v>
      </c>
      <c r="H54" s="94">
        <f t="shared" si="7"/>
        <v>74932</v>
      </c>
      <c r="I54" s="95">
        <f t="shared" si="7"/>
        <v>74771.649999999994</v>
      </c>
      <c r="J54" s="106">
        <f t="shared" si="7"/>
        <v>92494</v>
      </c>
      <c r="K54" s="28">
        <f>SUM(K52+K46+K32+K26+K14)</f>
        <v>98348.520656000008</v>
      </c>
      <c r="L54" s="14"/>
    </row>
    <row r="55" spans="1:12" ht="4.5" customHeight="1">
      <c r="B55" s="45"/>
      <c r="C55" s="46"/>
      <c r="D55" s="70"/>
      <c r="E55" s="71"/>
      <c r="F55" s="80"/>
      <c r="G55" s="22"/>
      <c r="H55" s="100"/>
      <c r="I55" s="88"/>
      <c r="J55" s="111"/>
      <c r="K55" s="6"/>
      <c r="L55" s="12"/>
    </row>
    <row r="56" spans="1:12" ht="15.75" customHeight="1">
      <c r="B56" s="45"/>
      <c r="C56" s="46"/>
      <c r="D56" s="70"/>
      <c r="E56" s="71"/>
      <c r="F56" s="80"/>
      <c r="G56" s="22"/>
      <c r="H56" s="100"/>
      <c r="I56" s="88"/>
      <c r="J56" s="111"/>
      <c r="K56" s="6"/>
      <c r="L56" s="12"/>
    </row>
    <row r="57" spans="1:12" s="2" customFormat="1" ht="15" thickBot="1">
      <c r="A57" s="11" t="s">
        <v>59</v>
      </c>
      <c r="B57" s="56">
        <f>B11-B54</f>
        <v>100</v>
      </c>
      <c r="C57" s="57">
        <f t="shared" ref="C57" si="8">C11-C54</f>
        <v>5754</v>
      </c>
      <c r="D57" s="72">
        <f>D11-D54</f>
        <v>0</v>
      </c>
      <c r="E57" s="73">
        <f t="shared" ref="E57:J57" si="9">E11-E54</f>
        <v>4060</v>
      </c>
      <c r="F57" s="81">
        <f t="shared" si="9"/>
        <v>0</v>
      </c>
      <c r="G57" s="82">
        <f t="shared" si="9"/>
        <v>5417</v>
      </c>
      <c r="H57" s="101">
        <f t="shared" si="9"/>
        <v>0</v>
      </c>
      <c r="I57" s="102">
        <f t="shared" si="9"/>
        <v>-320.47999999999593</v>
      </c>
      <c r="J57" s="112">
        <f t="shared" si="9"/>
        <v>0</v>
      </c>
      <c r="K57" s="29">
        <f>K11-K54</f>
        <v>-5854.5206560000079</v>
      </c>
      <c r="L57" s="15"/>
    </row>
    <row r="58" spans="1:12" s="2" customFormat="1" ht="15" thickTop="1">
      <c r="D58" s="24"/>
      <c r="E58" s="24"/>
      <c r="F58" s="25"/>
      <c r="G58" s="25"/>
      <c r="H58" s="25"/>
      <c r="I58" s="25"/>
      <c r="J58" s="25"/>
    </row>
    <row r="59" spans="1:12" s="2" customFormat="1">
      <c r="A59" s="1"/>
      <c r="B59" s="1"/>
      <c r="C59" s="1"/>
      <c r="D59" s="24"/>
      <c r="E59" s="24"/>
      <c r="F59" s="25"/>
      <c r="G59" s="25"/>
      <c r="H59" s="25"/>
      <c r="I59" s="25"/>
      <c r="J59" s="25"/>
    </row>
    <row r="60" spans="1:12">
      <c r="D60" s="4"/>
      <c r="E60" s="4"/>
      <c r="F60" s="26"/>
      <c r="G60" s="26"/>
      <c r="H60" s="26"/>
      <c r="I60" s="26"/>
      <c r="J60" s="26"/>
      <c r="K60" s="1"/>
    </row>
    <row r="61" spans="1:12">
      <c r="D61" s="4"/>
      <c r="E61" s="4"/>
      <c r="F61" s="26"/>
      <c r="G61" s="26"/>
      <c r="H61" s="26"/>
      <c r="I61" s="26"/>
      <c r="J61" s="26"/>
      <c r="K61" s="1"/>
    </row>
    <row r="62" spans="1:12">
      <c r="D62" s="4"/>
      <c r="E62" s="4"/>
      <c r="F62" s="26"/>
      <c r="G62" s="26"/>
      <c r="H62" s="26"/>
      <c r="I62" s="26"/>
      <c r="J62" s="26"/>
      <c r="K62" s="1"/>
    </row>
    <row r="63" spans="1:12">
      <c r="D63" s="4"/>
      <c r="E63" s="4"/>
      <c r="F63" s="26"/>
      <c r="G63" s="26"/>
      <c r="H63" s="26"/>
      <c r="I63" s="26"/>
      <c r="J63" s="26"/>
      <c r="K63" s="1"/>
    </row>
    <row r="64" spans="1:12">
      <c r="D64" s="4"/>
      <c r="E64" s="4"/>
      <c r="F64" s="26"/>
      <c r="G64" s="26"/>
      <c r="H64" s="26"/>
      <c r="I64" s="26"/>
      <c r="J64" s="26"/>
      <c r="K64" s="1"/>
    </row>
    <row r="65" spans="4:11">
      <c r="D65" s="4"/>
      <c r="E65" s="4"/>
      <c r="F65" s="26"/>
      <c r="G65" s="26"/>
      <c r="H65" s="26"/>
      <c r="I65" s="26"/>
      <c r="J65" s="26"/>
      <c r="K65" s="1"/>
    </row>
    <row r="66" spans="4:11">
      <c r="D66" s="4"/>
      <c r="E66" s="4"/>
      <c r="F66" s="26"/>
      <c r="G66" s="26"/>
      <c r="H66" s="26"/>
      <c r="I66" s="26"/>
      <c r="J66" s="26"/>
      <c r="K66" s="1"/>
    </row>
    <row r="67" spans="4:11">
      <c r="D67" s="4"/>
      <c r="E67" s="4"/>
      <c r="F67" s="26"/>
      <c r="G67" s="26"/>
      <c r="H67" s="26"/>
      <c r="I67" s="26"/>
      <c r="J67" s="26"/>
      <c r="K67" s="1"/>
    </row>
    <row r="68" spans="4:11">
      <c r="D68" s="4"/>
      <c r="E68" s="4"/>
      <c r="F68" s="26"/>
      <c r="G68" s="26"/>
      <c r="H68" s="26"/>
      <c r="I68" s="26"/>
      <c r="J68" s="26"/>
      <c r="K68" s="1"/>
    </row>
    <row r="69" spans="4:11">
      <c r="D69" s="4"/>
      <c r="E69" s="4"/>
      <c r="F69" s="26"/>
      <c r="G69" s="26"/>
      <c r="H69" s="26"/>
      <c r="I69" s="26"/>
      <c r="J69" s="26"/>
      <c r="K69" s="1"/>
    </row>
    <row r="70" spans="4:11">
      <c r="D70" s="4"/>
      <c r="E70" s="4"/>
      <c r="F70" s="26"/>
      <c r="G70" s="26"/>
      <c r="H70" s="26"/>
      <c r="I70" s="26"/>
      <c r="J70" s="26"/>
      <c r="K70" s="1"/>
    </row>
    <row r="71" spans="4:11">
      <c r="D71" s="4"/>
      <c r="E71" s="4"/>
      <c r="F71" s="26"/>
      <c r="G71" s="26"/>
      <c r="H71" s="26"/>
      <c r="I71" s="26"/>
      <c r="J71" s="26"/>
      <c r="K71" s="1"/>
    </row>
    <row r="72" spans="4:11">
      <c r="D72" s="4"/>
      <c r="E72" s="4"/>
      <c r="F72" s="26"/>
      <c r="G72" s="26"/>
      <c r="H72" s="26"/>
      <c r="I72" s="26"/>
      <c r="J72" s="26"/>
      <c r="K72" s="1"/>
    </row>
    <row r="73" spans="4:11">
      <c r="D73" s="4"/>
      <c r="E73" s="4"/>
      <c r="F73" s="26"/>
      <c r="G73" s="26"/>
      <c r="H73" s="26"/>
      <c r="I73" s="26"/>
      <c r="J73" s="26"/>
      <c r="K73" s="1"/>
    </row>
    <row r="74" spans="4:11">
      <c r="D74" s="4"/>
      <c r="E74" s="4"/>
      <c r="F74" s="26"/>
      <c r="G74" s="26"/>
      <c r="H74" s="26"/>
      <c r="I74" s="26"/>
      <c r="J74" s="26"/>
      <c r="K74" s="1"/>
    </row>
    <row r="75" spans="4:11">
      <c r="D75" s="4"/>
      <c r="E75" s="4"/>
      <c r="F75" s="26"/>
      <c r="G75" s="26"/>
      <c r="H75" s="26"/>
      <c r="I75" s="26"/>
      <c r="J75" s="26"/>
      <c r="K75" s="1"/>
    </row>
    <row r="76" spans="4:11">
      <c r="D76" s="4"/>
      <c r="E76" s="4"/>
      <c r="F76" s="26"/>
      <c r="G76" s="26"/>
      <c r="H76" s="26"/>
      <c r="I76" s="26"/>
      <c r="J76" s="26"/>
      <c r="K76" s="1"/>
    </row>
    <row r="77" spans="4:11">
      <c r="D77" s="4"/>
      <c r="E77" s="4"/>
      <c r="F77" s="26"/>
      <c r="G77" s="26"/>
      <c r="H77" s="26"/>
      <c r="I77" s="26"/>
      <c r="J77" s="26"/>
      <c r="K77" s="1"/>
    </row>
    <row r="78" spans="4:11">
      <c r="D78" s="4"/>
      <c r="E78" s="4"/>
      <c r="F78" s="26"/>
      <c r="G78" s="26"/>
      <c r="H78" s="26"/>
      <c r="I78" s="26"/>
      <c r="J78" s="26"/>
      <c r="K78" s="1"/>
    </row>
    <row r="79" spans="4:11">
      <c r="D79" s="4"/>
      <c r="E79" s="4"/>
      <c r="F79" s="26"/>
      <c r="G79" s="26"/>
      <c r="H79" s="26"/>
      <c r="I79" s="26"/>
      <c r="J79" s="26"/>
      <c r="K79" s="1"/>
    </row>
    <row r="80" spans="4:11">
      <c r="D80" s="4"/>
      <c r="E80" s="4"/>
      <c r="F80" s="26"/>
      <c r="G80" s="26"/>
      <c r="H80" s="26"/>
      <c r="I80" s="26"/>
      <c r="J80" s="26"/>
      <c r="K80" s="1"/>
    </row>
    <row r="81" spans="4:11">
      <c r="D81" s="4"/>
      <c r="E81" s="4"/>
      <c r="F81" s="26"/>
      <c r="G81" s="26"/>
      <c r="H81" s="26"/>
      <c r="I81" s="26"/>
      <c r="J81" s="26"/>
      <c r="K81" s="1"/>
    </row>
    <row r="82" spans="4:11">
      <c r="D82" s="4"/>
      <c r="E82" s="4"/>
      <c r="F82" s="26"/>
      <c r="G82" s="26"/>
      <c r="H82" s="26"/>
      <c r="I82" s="26"/>
      <c r="J82" s="26"/>
      <c r="K82" s="1"/>
    </row>
    <row r="83" spans="4:11">
      <c r="D83" s="4"/>
      <c r="E83" s="4"/>
      <c r="F83" s="26"/>
      <c r="G83" s="26"/>
      <c r="H83" s="26"/>
      <c r="I83" s="26"/>
      <c r="J83" s="26"/>
      <c r="K83" s="1"/>
    </row>
    <row r="84" spans="4:11">
      <c r="D84" s="4"/>
      <c r="E84" s="4"/>
      <c r="F84" s="26"/>
      <c r="G84" s="26"/>
      <c r="H84" s="26"/>
      <c r="I84" s="26"/>
      <c r="J84" s="26"/>
      <c r="K84" s="1"/>
    </row>
    <row r="85" spans="4:11">
      <c r="D85" s="4"/>
      <c r="E85" s="4"/>
      <c r="F85" s="26"/>
      <c r="G85" s="26"/>
      <c r="H85" s="26"/>
      <c r="I85" s="26"/>
      <c r="J85" s="26"/>
      <c r="K85" s="1"/>
    </row>
    <row r="86" spans="4:11">
      <c r="D86" s="4"/>
      <c r="E86" s="4"/>
      <c r="F86" s="26"/>
      <c r="G86" s="26"/>
      <c r="H86" s="26"/>
      <c r="I86" s="26"/>
      <c r="J86" s="26"/>
      <c r="K86" s="1"/>
    </row>
    <row r="87" spans="4:11">
      <c r="D87" s="4"/>
      <c r="E87" s="4"/>
      <c r="F87" s="26"/>
      <c r="G87" s="26"/>
      <c r="H87" s="26"/>
      <c r="I87" s="26"/>
      <c r="J87" s="26"/>
      <c r="K87" s="1"/>
    </row>
    <row r="88" spans="4:11">
      <c r="D88" s="4"/>
      <c r="E88" s="4"/>
      <c r="F88" s="26"/>
      <c r="G88" s="26"/>
      <c r="H88" s="26"/>
      <c r="I88" s="26"/>
      <c r="J88" s="26"/>
      <c r="K88" s="1"/>
    </row>
    <row r="89" spans="4:11">
      <c r="D89" s="4"/>
      <c r="E89" s="4"/>
      <c r="F89" s="26"/>
      <c r="G89" s="26"/>
      <c r="H89" s="26"/>
      <c r="I89" s="26"/>
      <c r="J89" s="26"/>
      <c r="K89" s="1"/>
    </row>
    <row r="90" spans="4:11">
      <c r="D90" s="4"/>
      <c r="E90" s="4"/>
      <c r="F90" s="26"/>
      <c r="G90" s="26"/>
      <c r="H90" s="26"/>
      <c r="I90" s="26"/>
      <c r="J90" s="26"/>
      <c r="K90" s="1"/>
    </row>
    <row r="91" spans="4:11">
      <c r="D91" s="4"/>
      <c r="E91" s="4"/>
      <c r="F91" s="26"/>
      <c r="G91" s="26"/>
      <c r="H91" s="26"/>
      <c r="I91" s="26"/>
      <c r="J91" s="26"/>
      <c r="K91" s="1"/>
    </row>
    <row r="92" spans="4:11">
      <c r="D92" s="4"/>
      <c r="E92" s="4"/>
      <c r="F92" s="26"/>
      <c r="G92" s="26"/>
      <c r="H92" s="26"/>
      <c r="I92" s="26"/>
      <c r="J92" s="26"/>
      <c r="K92" s="1"/>
    </row>
    <row r="93" spans="4:11">
      <c r="D93" s="4"/>
      <c r="E93" s="4"/>
      <c r="F93" s="26"/>
      <c r="G93" s="26"/>
      <c r="H93" s="26"/>
      <c r="I93" s="26"/>
      <c r="J93" s="26"/>
      <c r="K93" s="1"/>
    </row>
    <row r="94" spans="4:11">
      <c r="D94" s="4"/>
      <c r="E94" s="4"/>
      <c r="F94" s="26"/>
      <c r="G94" s="26"/>
      <c r="H94" s="26"/>
      <c r="I94" s="26"/>
      <c r="J94" s="26"/>
      <c r="K94" s="1"/>
    </row>
    <row r="95" spans="4:11">
      <c r="D95" s="4"/>
      <c r="E95" s="4"/>
      <c r="F95" s="26"/>
      <c r="G95" s="26"/>
      <c r="H95" s="26"/>
      <c r="I95" s="26"/>
      <c r="J95" s="26"/>
      <c r="K95" s="1"/>
    </row>
    <row r="96" spans="4:11">
      <c r="D96" s="4"/>
      <c r="E96" s="4"/>
      <c r="F96" s="26"/>
      <c r="G96" s="26"/>
      <c r="H96" s="26"/>
      <c r="I96" s="26"/>
      <c r="J96" s="26"/>
      <c r="K96" s="1"/>
    </row>
    <row r="97" spans="4:11">
      <c r="D97" s="4"/>
      <c r="E97" s="4"/>
      <c r="F97" s="26"/>
      <c r="G97" s="26"/>
      <c r="H97" s="26"/>
      <c r="I97" s="26"/>
      <c r="J97" s="26"/>
      <c r="K97" s="1"/>
    </row>
    <row r="98" spans="4:11">
      <c r="D98" s="4"/>
      <c r="E98" s="4"/>
      <c r="F98" s="26"/>
      <c r="G98" s="26"/>
      <c r="H98" s="26"/>
      <c r="I98" s="26"/>
      <c r="J98" s="26"/>
      <c r="K98" s="1"/>
    </row>
    <row r="99" spans="4:11">
      <c r="D99" s="4"/>
      <c r="E99" s="4"/>
      <c r="F99" s="26"/>
      <c r="G99" s="26"/>
      <c r="H99" s="26"/>
      <c r="I99" s="26"/>
      <c r="J99" s="26"/>
      <c r="K99" s="1"/>
    </row>
    <row r="100" spans="4:11">
      <c r="D100" s="4"/>
      <c r="E100" s="4"/>
      <c r="F100" s="26"/>
      <c r="G100" s="26"/>
      <c r="H100" s="26"/>
      <c r="I100" s="26"/>
      <c r="J100" s="26"/>
      <c r="K100" s="1"/>
    </row>
    <row r="101" spans="4:11">
      <c r="D101" s="4"/>
      <c r="E101" s="4"/>
      <c r="F101" s="26"/>
      <c r="G101" s="26"/>
      <c r="H101" s="26"/>
      <c r="I101" s="26"/>
      <c r="J101" s="26"/>
      <c r="K101" s="1"/>
    </row>
    <row r="102" spans="4:11">
      <c r="D102" s="4"/>
      <c r="E102" s="4"/>
      <c r="F102" s="26"/>
      <c r="G102" s="26"/>
      <c r="H102" s="26"/>
      <c r="I102" s="26"/>
      <c r="J102" s="26"/>
      <c r="K102" s="1"/>
    </row>
    <row r="103" spans="4:11">
      <c r="D103" s="4"/>
      <c r="E103" s="4"/>
      <c r="F103" s="26"/>
      <c r="G103" s="26"/>
      <c r="H103" s="26"/>
      <c r="I103" s="26"/>
      <c r="J103" s="26"/>
      <c r="K103" s="1"/>
    </row>
    <row r="104" spans="4:11">
      <c r="D104" s="4"/>
      <c r="E104" s="4"/>
      <c r="F104" s="26"/>
      <c r="G104" s="26"/>
      <c r="H104" s="26"/>
      <c r="I104" s="26"/>
      <c r="J104" s="26"/>
      <c r="K104" s="1"/>
    </row>
    <row r="105" spans="4:11">
      <c r="D105" s="4"/>
      <c r="E105" s="4"/>
      <c r="F105" s="26"/>
      <c r="G105" s="26"/>
      <c r="H105" s="26"/>
      <c r="I105" s="26"/>
      <c r="J105" s="26"/>
      <c r="K105" s="1"/>
    </row>
    <row r="106" spans="4:11">
      <c r="D106" s="4"/>
      <c r="E106" s="4"/>
      <c r="F106" s="26"/>
      <c r="G106" s="26"/>
      <c r="H106" s="26"/>
      <c r="I106" s="26"/>
      <c r="J106" s="26"/>
      <c r="K106" s="1"/>
    </row>
    <row r="107" spans="4:11">
      <c r="D107" s="4"/>
      <c r="E107" s="4"/>
      <c r="F107" s="26"/>
      <c r="G107" s="26"/>
      <c r="H107" s="26"/>
      <c r="I107" s="26"/>
      <c r="J107" s="26"/>
      <c r="K107" s="1"/>
    </row>
    <row r="108" spans="4:11">
      <c r="D108" s="4"/>
      <c r="E108" s="4"/>
      <c r="F108" s="26"/>
      <c r="G108" s="26"/>
      <c r="H108" s="26"/>
      <c r="I108" s="26"/>
      <c r="J108" s="26"/>
      <c r="K108" s="1"/>
    </row>
    <row r="109" spans="4:11">
      <c r="D109" s="4"/>
      <c r="E109" s="4"/>
      <c r="F109" s="26"/>
      <c r="G109" s="26"/>
      <c r="H109" s="26"/>
      <c r="I109" s="26"/>
      <c r="J109" s="26"/>
      <c r="K109" s="1"/>
    </row>
    <row r="110" spans="4:11">
      <c r="D110" s="4"/>
      <c r="E110" s="4"/>
      <c r="F110" s="26"/>
      <c r="G110" s="26"/>
      <c r="H110" s="26"/>
      <c r="I110" s="26"/>
      <c r="J110" s="26"/>
      <c r="K110" s="1"/>
    </row>
    <row r="111" spans="4:11">
      <c r="D111" s="4"/>
      <c r="E111" s="4"/>
      <c r="F111" s="26"/>
      <c r="G111" s="26"/>
      <c r="H111" s="26"/>
      <c r="I111" s="26"/>
      <c r="J111" s="26"/>
      <c r="K111" s="1"/>
    </row>
    <row r="112" spans="4:11">
      <c r="D112" s="4"/>
      <c r="E112" s="4"/>
      <c r="F112" s="26"/>
      <c r="G112" s="26"/>
      <c r="H112" s="26"/>
      <c r="I112" s="26"/>
      <c r="J112" s="26"/>
      <c r="K112" s="1"/>
    </row>
    <row r="113" spans="4:11">
      <c r="D113" s="4"/>
      <c r="E113" s="4"/>
      <c r="F113" s="26"/>
      <c r="G113" s="26"/>
      <c r="H113" s="26"/>
      <c r="I113" s="26"/>
      <c r="J113" s="26"/>
      <c r="K113" s="1"/>
    </row>
    <row r="114" spans="4:11">
      <c r="D114" s="4"/>
      <c r="E114" s="4"/>
      <c r="F114" s="26"/>
      <c r="G114" s="26"/>
      <c r="H114" s="26"/>
      <c r="I114" s="26"/>
      <c r="J114" s="26"/>
      <c r="K114" s="1"/>
    </row>
    <row r="115" spans="4:11">
      <c r="D115" s="4"/>
      <c r="E115" s="4"/>
      <c r="F115" s="26"/>
      <c r="G115" s="26"/>
      <c r="H115" s="26"/>
      <c r="I115" s="26"/>
      <c r="J115" s="26"/>
      <c r="K115" s="1"/>
    </row>
    <row r="116" spans="4:11">
      <c r="D116" s="4"/>
      <c r="E116" s="4"/>
      <c r="F116" s="26"/>
      <c r="G116" s="26"/>
      <c r="H116" s="26"/>
      <c r="I116" s="26"/>
      <c r="J116" s="26"/>
      <c r="K116" s="1"/>
    </row>
    <row r="117" spans="4:11">
      <c r="D117" s="4"/>
      <c r="E117" s="4"/>
      <c r="F117" s="26"/>
      <c r="G117" s="26"/>
      <c r="H117" s="26"/>
      <c r="I117" s="26"/>
      <c r="J117" s="26"/>
      <c r="K117" s="1"/>
    </row>
    <row r="118" spans="4:11">
      <c r="D118" s="4"/>
      <c r="E118" s="4"/>
      <c r="F118" s="26"/>
      <c r="G118" s="26"/>
      <c r="H118" s="26"/>
      <c r="I118" s="26"/>
      <c r="J118" s="26"/>
      <c r="K118" s="1"/>
    </row>
    <row r="119" spans="4:11">
      <c r="D119" s="4"/>
      <c r="E119" s="4"/>
      <c r="F119" s="26"/>
      <c r="G119" s="26"/>
      <c r="H119" s="26"/>
      <c r="I119" s="26"/>
      <c r="J119" s="26"/>
      <c r="K119" s="1"/>
    </row>
    <row r="120" spans="4:11">
      <c r="D120" s="4"/>
      <c r="E120" s="4"/>
      <c r="F120" s="26"/>
      <c r="G120" s="26"/>
      <c r="H120" s="26"/>
      <c r="I120" s="26"/>
      <c r="J120" s="26"/>
      <c r="K120" s="1"/>
    </row>
    <row r="121" spans="4:11">
      <c r="D121" s="4"/>
      <c r="E121" s="4"/>
      <c r="F121" s="26"/>
      <c r="G121" s="26"/>
      <c r="H121" s="26"/>
      <c r="I121" s="26"/>
      <c r="J121" s="26"/>
      <c r="K121" s="1"/>
    </row>
    <row r="122" spans="4:11">
      <c r="D122" s="4"/>
      <c r="E122" s="4"/>
      <c r="F122" s="26"/>
      <c r="G122" s="26"/>
      <c r="H122" s="26"/>
      <c r="I122" s="26"/>
      <c r="J122" s="26"/>
      <c r="K122" s="1"/>
    </row>
    <row r="123" spans="4:11">
      <c r="D123" s="4"/>
      <c r="E123" s="4"/>
      <c r="F123" s="26"/>
      <c r="G123" s="26"/>
      <c r="H123" s="26"/>
      <c r="I123" s="26"/>
      <c r="J123" s="26"/>
      <c r="K123" s="1"/>
    </row>
    <row r="124" spans="4:11">
      <c r="D124" s="4"/>
      <c r="E124" s="4"/>
      <c r="F124" s="26"/>
      <c r="G124" s="26"/>
      <c r="H124" s="26"/>
      <c r="I124" s="26"/>
      <c r="J124" s="26"/>
      <c r="K124" s="1"/>
    </row>
    <row r="125" spans="4:11">
      <c r="D125" s="4"/>
      <c r="E125" s="4"/>
      <c r="F125" s="26"/>
      <c r="G125" s="26"/>
      <c r="H125" s="26"/>
      <c r="I125" s="26"/>
      <c r="J125" s="26"/>
      <c r="K125" s="1"/>
    </row>
    <row r="126" spans="4:11">
      <c r="D126" s="4"/>
      <c r="E126" s="4"/>
      <c r="F126" s="26"/>
      <c r="G126" s="26"/>
      <c r="H126" s="26"/>
      <c r="I126" s="26"/>
      <c r="J126" s="26"/>
      <c r="K126" s="1"/>
    </row>
    <row r="127" spans="4:11">
      <c r="D127" s="4"/>
      <c r="E127" s="4"/>
      <c r="F127" s="26"/>
      <c r="G127" s="26"/>
      <c r="H127" s="26"/>
      <c r="I127" s="26"/>
      <c r="J127" s="26"/>
      <c r="K127" s="1"/>
    </row>
    <row r="128" spans="4:11">
      <c r="D128" s="4"/>
      <c r="E128" s="4"/>
      <c r="F128" s="26"/>
      <c r="G128" s="26"/>
      <c r="H128" s="26"/>
      <c r="I128" s="26"/>
      <c r="J128" s="26"/>
      <c r="K128" s="1"/>
    </row>
    <row r="129" spans="4:11">
      <c r="D129" s="4"/>
      <c r="E129" s="4"/>
      <c r="F129" s="26"/>
      <c r="G129" s="26"/>
      <c r="H129" s="26"/>
      <c r="I129" s="26"/>
      <c r="J129" s="26"/>
      <c r="K129" s="1"/>
    </row>
    <row r="130" spans="4:11">
      <c r="D130" s="4"/>
      <c r="E130" s="4"/>
      <c r="F130" s="26"/>
      <c r="G130" s="26"/>
      <c r="H130" s="26"/>
      <c r="I130" s="26"/>
      <c r="J130" s="26"/>
      <c r="K130" s="1"/>
    </row>
    <row r="131" spans="4:11">
      <c r="D131" s="4"/>
      <c r="E131" s="4"/>
      <c r="F131" s="26"/>
      <c r="G131" s="26"/>
      <c r="H131" s="26"/>
      <c r="I131" s="26"/>
      <c r="J131" s="26"/>
      <c r="K131" s="1"/>
    </row>
    <row r="132" spans="4:11">
      <c r="D132" s="4"/>
      <c r="E132" s="4"/>
      <c r="F132" s="26"/>
      <c r="G132" s="26"/>
      <c r="H132" s="26"/>
      <c r="I132" s="26"/>
      <c r="J132" s="26"/>
      <c r="K132" s="1"/>
    </row>
    <row r="133" spans="4:11">
      <c r="D133" s="4"/>
      <c r="E133" s="4"/>
      <c r="F133" s="26"/>
      <c r="G133" s="26"/>
      <c r="H133" s="26"/>
      <c r="I133" s="26"/>
      <c r="J133" s="26"/>
      <c r="K133" s="1"/>
    </row>
    <row r="134" spans="4:11">
      <c r="D134" s="4"/>
      <c r="E134" s="4"/>
      <c r="F134" s="26"/>
      <c r="G134" s="26"/>
      <c r="H134" s="26"/>
      <c r="I134" s="26"/>
      <c r="J134" s="26"/>
      <c r="K134" s="1"/>
    </row>
    <row r="135" spans="4:11">
      <c r="D135" s="4"/>
      <c r="E135" s="4"/>
      <c r="F135" s="26"/>
      <c r="G135" s="26"/>
      <c r="H135" s="26"/>
      <c r="I135" s="26"/>
      <c r="J135" s="26"/>
      <c r="K135" s="1"/>
    </row>
    <row r="136" spans="4:11">
      <c r="D136" s="4"/>
      <c r="E136" s="4"/>
      <c r="F136" s="26"/>
      <c r="G136" s="26"/>
      <c r="H136" s="26"/>
      <c r="I136" s="26"/>
      <c r="J136" s="26"/>
      <c r="K136" s="1"/>
    </row>
    <row r="137" spans="4:11">
      <c r="D137" s="4"/>
      <c r="E137" s="4"/>
      <c r="F137" s="26"/>
      <c r="G137" s="26"/>
      <c r="H137" s="26"/>
      <c r="I137" s="26"/>
      <c r="J137" s="26"/>
      <c r="K137" s="1"/>
    </row>
    <row r="138" spans="4:11">
      <c r="D138" s="4"/>
      <c r="E138" s="4"/>
      <c r="F138" s="26"/>
      <c r="G138" s="26"/>
      <c r="H138" s="26"/>
      <c r="I138" s="26"/>
      <c r="J138" s="26"/>
      <c r="K138" s="1"/>
    </row>
    <row r="139" spans="4:11">
      <c r="D139" s="4"/>
      <c r="E139" s="4"/>
      <c r="F139" s="26"/>
      <c r="G139" s="26"/>
      <c r="H139" s="26"/>
      <c r="I139" s="26"/>
      <c r="J139" s="26"/>
      <c r="K139" s="1"/>
    </row>
    <row r="140" spans="4:11">
      <c r="D140" s="4"/>
      <c r="E140" s="4"/>
      <c r="F140" s="26"/>
      <c r="G140" s="26"/>
      <c r="H140" s="26"/>
      <c r="I140" s="26"/>
      <c r="J140" s="26"/>
      <c r="K140" s="1"/>
    </row>
    <row r="141" spans="4:11">
      <c r="D141" s="4"/>
      <c r="E141" s="4"/>
      <c r="F141" s="26"/>
      <c r="G141" s="26"/>
      <c r="H141" s="26"/>
      <c r="I141" s="26"/>
      <c r="J141" s="26"/>
      <c r="K141" s="1"/>
    </row>
    <row r="142" spans="4:11">
      <c r="D142" s="4"/>
      <c r="E142" s="4"/>
      <c r="F142" s="26"/>
      <c r="G142" s="26"/>
      <c r="H142" s="26"/>
      <c r="I142" s="26"/>
      <c r="J142" s="26"/>
      <c r="K142" s="1"/>
    </row>
    <row r="143" spans="4:11">
      <c r="D143" s="4"/>
      <c r="E143" s="4"/>
      <c r="F143" s="26"/>
      <c r="G143" s="26"/>
      <c r="H143" s="26"/>
      <c r="I143" s="26"/>
      <c r="J143" s="26"/>
      <c r="K143" s="1"/>
    </row>
    <row r="144" spans="4:11">
      <c r="D144" s="4"/>
      <c r="E144" s="4"/>
      <c r="F144" s="26"/>
      <c r="G144" s="26"/>
      <c r="H144" s="26"/>
      <c r="I144" s="26"/>
      <c r="J144" s="26"/>
      <c r="K144" s="1"/>
    </row>
    <row r="145" spans="4:11">
      <c r="D145" s="4"/>
      <c r="E145" s="4"/>
      <c r="F145" s="26"/>
      <c r="G145" s="26"/>
      <c r="H145" s="26"/>
      <c r="I145" s="26"/>
      <c r="J145" s="26"/>
      <c r="K145" s="1"/>
    </row>
    <row r="146" spans="4:11">
      <c r="D146" s="4"/>
      <c r="E146" s="4"/>
      <c r="F146" s="26"/>
      <c r="G146" s="26"/>
      <c r="H146" s="26"/>
      <c r="I146" s="26"/>
      <c r="J146" s="26"/>
      <c r="K146" s="1"/>
    </row>
    <row r="147" spans="4:11">
      <c r="D147" s="4"/>
      <c r="E147" s="4"/>
      <c r="F147" s="26"/>
      <c r="G147" s="26"/>
      <c r="H147" s="26"/>
      <c r="I147" s="26"/>
      <c r="J147" s="26"/>
      <c r="K147" s="1"/>
    </row>
    <row r="148" spans="4:11">
      <c r="D148" s="4"/>
      <c r="E148" s="4"/>
      <c r="F148" s="26"/>
      <c r="G148" s="26"/>
      <c r="H148" s="26"/>
      <c r="I148" s="26"/>
      <c r="J148" s="26"/>
      <c r="K148" s="1"/>
    </row>
    <row r="149" spans="4:11">
      <c r="D149" s="4"/>
      <c r="E149" s="4"/>
      <c r="F149" s="26"/>
      <c r="G149" s="26"/>
      <c r="H149" s="26"/>
      <c r="I149" s="26"/>
      <c r="J149" s="26"/>
      <c r="K149" s="1"/>
    </row>
    <row r="150" spans="4:11">
      <c r="D150" s="4"/>
      <c r="E150" s="4"/>
      <c r="F150" s="26"/>
      <c r="G150" s="26"/>
      <c r="H150" s="26"/>
      <c r="I150" s="26"/>
      <c r="J150" s="26"/>
      <c r="K150" s="1"/>
    </row>
    <row r="151" spans="4:11">
      <c r="D151" s="4"/>
      <c r="E151" s="4"/>
      <c r="F151" s="26"/>
      <c r="G151" s="26"/>
      <c r="H151" s="26"/>
      <c r="I151" s="26"/>
      <c r="J151" s="26"/>
      <c r="K151" s="1"/>
    </row>
    <row r="152" spans="4:11">
      <c r="D152" s="4"/>
      <c r="E152" s="4"/>
      <c r="F152" s="26"/>
      <c r="G152" s="26"/>
      <c r="H152" s="26"/>
      <c r="I152" s="26"/>
      <c r="J152" s="26"/>
      <c r="K152" s="1"/>
    </row>
    <row r="153" spans="4:11">
      <c r="D153" s="4"/>
      <c r="E153" s="4"/>
      <c r="F153" s="26"/>
      <c r="G153" s="26"/>
      <c r="H153" s="26"/>
      <c r="I153" s="26"/>
      <c r="J153" s="26"/>
      <c r="K153" s="1"/>
    </row>
    <row r="154" spans="4:11">
      <c r="D154" s="4"/>
      <c r="E154" s="4"/>
      <c r="F154" s="26"/>
      <c r="G154" s="26"/>
      <c r="H154" s="26"/>
      <c r="I154" s="26"/>
      <c r="J154" s="26"/>
      <c r="K154" s="1"/>
    </row>
    <row r="155" spans="4:11">
      <c r="D155" s="4"/>
      <c r="E155" s="4"/>
      <c r="F155" s="26"/>
      <c r="G155" s="26"/>
      <c r="H155" s="26"/>
      <c r="I155" s="26"/>
      <c r="J155" s="26"/>
      <c r="K155" s="1"/>
    </row>
    <row r="156" spans="4:11">
      <c r="D156" s="4"/>
      <c r="E156" s="4"/>
      <c r="F156" s="26"/>
      <c r="G156" s="26"/>
      <c r="H156" s="26"/>
      <c r="I156" s="26"/>
      <c r="J156" s="26"/>
      <c r="K156" s="1"/>
    </row>
    <row r="157" spans="4:11">
      <c r="D157" s="4"/>
      <c r="E157" s="4"/>
      <c r="F157" s="26"/>
      <c r="G157" s="26"/>
      <c r="H157" s="26"/>
      <c r="I157" s="26"/>
      <c r="J157" s="26"/>
      <c r="K157" s="1"/>
    </row>
    <row r="158" spans="4:11">
      <c r="D158" s="4"/>
      <c r="E158" s="4"/>
      <c r="F158" s="26"/>
      <c r="G158" s="26"/>
      <c r="H158" s="26"/>
      <c r="I158" s="26"/>
      <c r="J158" s="26"/>
      <c r="K158" s="1"/>
    </row>
    <row r="159" spans="4:11">
      <c r="D159" s="4"/>
      <c r="E159" s="4"/>
      <c r="F159" s="26"/>
      <c r="G159" s="26"/>
      <c r="H159" s="26"/>
      <c r="I159" s="26"/>
      <c r="J159" s="26"/>
      <c r="K159" s="1"/>
    </row>
    <row r="160" spans="4:11">
      <c r="D160" s="4"/>
      <c r="E160" s="4"/>
      <c r="F160" s="26"/>
      <c r="G160" s="26"/>
      <c r="H160" s="26"/>
      <c r="I160" s="26"/>
      <c r="J160" s="26"/>
      <c r="K160" s="1"/>
    </row>
    <row r="161" spans="4:11">
      <c r="D161" s="4"/>
      <c r="E161" s="4"/>
      <c r="F161" s="26"/>
      <c r="G161" s="26"/>
      <c r="H161" s="26"/>
      <c r="I161" s="26"/>
      <c r="J161" s="26"/>
      <c r="K161" s="1"/>
    </row>
    <row r="162" spans="4:11">
      <c r="D162" s="4"/>
      <c r="E162" s="4"/>
      <c r="F162" s="26"/>
      <c r="G162" s="26"/>
      <c r="H162" s="26"/>
      <c r="I162" s="26"/>
      <c r="J162" s="26"/>
      <c r="K162" s="1"/>
    </row>
    <row r="163" spans="4:11">
      <c r="D163" s="4"/>
      <c r="E163" s="4"/>
      <c r="F163" s="26"/>
      <c r="G163" s="26"/>
      <c r="H163" s="26"/>
      <c r="I163" s="26"/>
      <c r="J163" s="26"/>
      <c r="K163" s="1"/>
    </row>
    <row r="164" spans="4:11">
      <c r="D164" s="4"/>
      <c r="E164" s="4"/>
      <c r="F164" s="26"/>
      <c r="G164" s="26"/>
      <c r="H164" s="26"/>
      <c r="I164" s="26"/>
      <c r="J164" s="26"/>
      <c r="K164" s="1"/>
    </row>
    <row r="165" spans="4:11">
      <c r="D165" s="4"/>
      <c r="E165" s="4"/>
      <c r="F165" s="26"/>
      <c r="G165" s="26"/>
      <c r="H165" s="26"/>
      <c r="I165" s="26"/>
      <c r="J165" s="26"/>
      <c r="K165" s="1"/>
    </row>
    <row r="166" spans="4:11">
      <c r="D166" s="4"/>
      <c r="E166" s="4"/>
      <c r="F166" s="26"/>
      <c r="G166" s="26"/>
      <c r="H166" s="26"/>
      <c r="I166" s="26"/>
      <c r="J166" s="26"/>
      <c r="K166" s="1"/>
    </row>
    <row r="167" spans="4:11">
      <c r="D167" s="4"/>
      <c r="E167" s="4"/>
      <c r="F167" s="26"/>
      <c r="G167" s="26"/>
      <c r="H167" s="26"/>
      <c r="I167" s="26"/>
      <c r="J167" s="26"/>
      <c r="K167" s="1"/>
    </row>
    <row r="168" spans="4:11">
      <c r="D168" s="4"/>
      <c r="E168" s="4"/>
      <c r="F168" s="26"/>
      <c r="G168" s="26"/>
      <c r="H168" s="26"/>
      <c r="I168" s="26"/>
      <c r="J168" s="26"/>
      <c r="K168" s="1"/>
    </row>
    <row r="169" spans="4:11">
      <c r="D169" s="4"/>
      <c r="E169" s="4"/>
      <c r="F169" s="26"/>
      <c r="G169" s="26"/>
      <c r="H169" s="26"/>
      <c r="I169" s="26"/>
      <c r="J169" s="26"/>
      <c r="K169" s="1"/>
    </row>
    <row r="170" spans="4:11">
      <c r="D170" s="4"/>
      <c r="E170" s="4"/>
      <c r="F170" s="26"/>
      <c r="G170" s="26"/>
      <c r="H170" s="26"/>
      <c r="I170" s="26"/>
      <c r="J170" s="26"/>
      <c r="K170" s="1"/>
    </row>
    <row r="171" spans="4:11">
      <c r="D171" s="4"/>
      <c r="E171" s="4"/>
      <c r="F171" s="26"/>
      <c r="G171" s="26"/>
      <c r="H171" s="26"/>
      <c r="I171" s="26"/>
      <c r="J171" s="26"/>
      <c r="K171" s="1"/>
    </row>
    <row r="172" spans="4:11">
      <c r="D172" s="4"/>
      <c r="E172" s="4"/>
      <c r="F172" s="26"/>
      <c r="G172" s="26"/>
      <c r="H172" s="26"/>
      <c r="I172" s="26"/>
      <c r="J172" s="26"/>
      <c r="K172" s="1"/>
    </row>
    <row r="173" spans="4:11">
      <c r="D173" s="4"/>
      <c r="E173" s="4"/>
      <c r="F173" s="26"/>
      <c r="G173" s="26"/>
      <c r="H173" s="26"/>
      <c r="I173" s="26"/>
      <c r="J173" s="26"/>
      <c r="K173" s="1"/>
    </row>
    <row r="174" spans="4:11">
      <c r="D174" s="4"/>
      <c r="E174" s="4"/>
      <c r="F174" s="26"/>
      <c r="G174" s="26"/>
      <c r="H174" s="26"/>
      <c r="I174" s="26"/>
      <c r="J174" s="26"/>
      <c r="K174" s="1"/>
    </row>
    <row r="175" spans="4:11">
      <c r="D175" s="4"/>
      <c r="E175" s="4"/>
      <c r="F175" s="26"/>
      <c r="G175" s="26"/>
      <c r="H175" s="26"/>
      <c r="I175" s="26"/>
      <c r="J175" s="26"/>
      <c r="K175" s="1"/>
    </row>
    <row r="176" spans="4:11">
      <c r="D176" s="4"/>
      <c r="E176" s="4"/>
      <c r="F176" s="26"/>
      <c r="G176" s="26"/>
      <c r="H176" s="26"/>
      <c r="I176" s="26"/>
      <c r="J176" s="26"/>
      <c r="K176" s="1"/>
    </row>
    <row r="177" spans="4:11">
      <c r="D177" s="4"/>
      <c r="E177" s="4"/>
      <c r="F177" s="26"/>
      <c r="G177" s="26"/>
      <c r="H177" s="26"/>
      <c r="I177" s="26"/>
      <c r="J177" s="26"/>
      <c r="K177" s="1"/>
    </row>
    <row r="178" spans="4:11">
      <c r="D178" s="4"/>
      <c r="E178" s="4"/>
      <c r="F178" s="26"/>
      <c r="G178" s="26"/>
      <c r="H178" s="26"/>
      <c r="I178" s="26"/>
      <c r="J178" s="26"/>
      <c r="K178" s="1"/>
    </row>
    <row r="179" spans="4:11">
      <c r="D179" s="4"/>
      <c r="E179" s="4"/>
      <c r="F179" s="26"/>
      <c r="G179" s="26"/>
      <c r="H179" s="26"/>
      <c r="I179" s="26"/>
      <c r="J179" s="26"/>
      <c r="K179" s="1"/>
    </row>
    <row r="180" spans="4:11">
      <c r="D180" s="4"/>
      <c r="E180" s="4"/>
      <c r="F180" s="26"/>
      <c r="G180" s="26"/>
      <c r="H180" s="26"/>
      <c r="I180" s="26"/>
      <c r="J180" s="26"/>
      <c r="K180" s="1"/>
    </row>
    <row r="181" spans="4:11">
      <c r="D181" s="4"/>
      <c r="E181" s="4"/>
      <c r="F181" s="26"/>
      <c r="G181" s="26"/>
      <c r="H181" s="26"/>
      <c r="I181" s="26"/>
      <c r="J181" s="26"/>
      <c r="K181" s="1"/>
    </row>
    <row r="182" spans="4:11">
      <c r="D182" s="4"/>
      <c r="E182" s="4"/>
      <c r="F182" s="26"/>
      <c r="G182" s="26"/>
      <c r="H182" s="26"/>
      <c r="I182" s="26"/>
      <c r="J182" s="26"/>
      <c r="K182" s="1"/>
    </row>
    <row r="183" spans="4:11">
      <c r="D183" s="4"/>
      <c r="E183" s="4"/>
      <c r="F183" s="26"/>
      <c r="G183" s="26"/>
      <c r="H183" s="26"/>
      <c r="I183" s="26"/>
      <c r="J183" s="26"/>
      <c r="K183" s="1"/>
    </row>
    <row r="184" spans="4:11">
      <c r="D184" s="4"/>
      <c r="E184" s="4"/>
      <c r="F184" s="26"/>
      <c r="G184" s="26"/>
      <c r="H184" s="26"/>
      <c r="I184" s="26"/>
      <c r="J184" s="26"/>
      <c r="K184" s="1"/>
    </row>
    <row r="185" spans="4:11">
      <c r="D185" s="4"/>
      <c r="E185" s="4"/>
      <c r="F185" s="26"/>
      <c r="G185" s="26"/>
      <c r="H185" s="26"/>
      <c r="I185" s="26"/>
      <c r="J185" s="26"/>
      <c r="K185" s="1"/>
    </row>
    <row r="186" spans="4:11">
      <c r="D186" s="4"/>
      <c r="E186" s="4"/>
      <c r="F186" s="26"/>
      <c r="G186" s="26"/>
      <c r="H186" s="26"/>
      <c r="I186" s="26"/>
      <c r="J186" s="26"/>
      <c r="K186" s="1"/>
    </row>
    <row r="187" spans="4:11">
      <c r="D187" s="4"/>
      <c r="E187" s="4"/>
      <c r="F187" s="26"/>
      <c r="G187" s="26"/>
      <c r="H187" s="26"/>
      <c r="I187" s="26"/>
      <c r="J187" s="26"/>
      <c r="K187" s="1"/>
    </row>
    <row r="188" spans="4:11">
      <c r="D188" s="4"/>
      <c r="E188" s="4"/>
      <c r="F188" s="26"/>
      <c r="G188" s="26"/>
      <c r="H188" s="26"/>
      <c r="I188" s="26"/>
      <c r="J188" s="26"/>
      <c r="K188" s="1"/>
    </row>
    <row r="189" spans="4:11">
      <c r="D189" s="4"/>
      <c r="E189" s="4"/>
      <c r="F189" s="26"/>
      <c r="G189" s="26"/>
      <c r="H189" s="26"/>
      <c r="I189" s="26"/>
      <c r="J189" s="26"/>
      <c r="K189" s="1"/>
    </row>
    <row r="190" spans="4:11">
      <c r="D190" s="4"/>
      <c r="E190" s="4"/>
      <c r="F190" s="26"/>
      <c r="G190" s="26"/>
      <c r="H190" s="26"/>
      <c r="I190" s="26"/>
      <c r="J190" s="26"/>
      <c r="K190" s="1"/>
    </row>
    <row r="191" spans="4:11">
      <c r="D191" s="4"/>
      <c r="E191" s="4"/>
      <c r="F191" s="26"/>
      <c r="G191" s="26"/>
      <c r="H191" s="26"/>
      <c r="I191" s="26"/>
      <c r="J191" s="26"/>
      <c r="K191" s="1"/>
    </row>
    <row r="192" spans="4:11">
      <c r="D192" s="4"/>
      <c r="E192" s="4"/>
      <c r="F192" s="26"/>
      <c r="G192" s="26"/>
      <c r="H192" s="26"/>
      <c r="I192" s="26"/>
      <c r="J192" s="26"/>
      <c r="K192" s="1"/>
    </row>
    <row r="193" spans="4:11">
      <c r="D193" s="4"/>
      <c r="E193" s="4"/>
      <c r="F193" s="26"/>
      <c r="G193" s="26"/>
      <c r="H193" s="26"/>
      <c r="I193" s="26"/>
      <c r="J193" s="26"/>
      <c r="K193" s="1"/>
    </row>
    <row r="194" spans="4:11">
      <c r="D194" s="4"/>
      <c r="E194" s="4"/>
      <c r="F194" s="26"/>
      <c r="G194" s="26"/>
      <c r="H194" s="26"/>
      <c r="I194" s="26"/>
      <c r="J194" s="26"/>
      <c r="K194" s="1"/>
    </row>
    <row r="195" spans="4:11">
      <c r="D195" s="4"/>
      <c r="E195" s="4"/>
      <c r="F195" s="26"/>
      <c r="G195" s="26"/>
      <c r="H195" s="26"/>
      <c r="I195" s="26"/>
      <c r="J195" s="26"/>
      <c r="K195" s="1"/>
    </row>
    <row r="196" spans="4:11">
      <c r="D196" s="4"/>
      <c r="E196" s="4"/>
      <c r="F196" s="26"/>
      <c r="G196" s="26"/>
      <c r="H196" s="26"/>
      <c r="I196" s="26"/>
      <c r="J196" s="26"/>
      <c r="K196" s="1"/>
    </row>
    <row r="197" spans="4:11">
      <c r="D197" s="4"/>
      <c r="E197" s="4"/>
      <c r="F197" s="26"/>
      <c r="G197" s="26"/>
      <c r="H197" s="26"/>
      <c r="I197" s="26"/>
      <c r="J197" s="26"/>
      <c r="K197" s="1"/>
    </row>
    <row r="198" spans="4:11">
      <c r="D198" s="4"/>
      <c r="E198" s="4"/>
      <c r="F198" s="26"/>
      <c r="G198" s="26"/>
      <c r="H198" s="26"/>
      <c r="I198" s="26"/>
      <c r="J198" s="26"/>
      <c r="K198" s="1"/>
    </row>
    <row r="199" spans="4:11">
      <c r="D199" s="4"/>
      <c r="E199" s="4"/>
      <c r="F199" s="26"/>
      <c r="G199" s="26"/>
      <c r="H199" s="26"/>
      <c r="I199" s="26"/>
      <c r="J199" s="26"/>
      <c r="K199" s="1"/>
    </row>
    <row r="200" spans="4:11">
      <c r="D200" s="4"/>
      <c r="E200" s="4"/>
      <c r="F200" s="26"/>
      <c r="G200" s="26"/>
      <c r="H200" s="26"/>
      <c r="I200" s="26"/>
      <c r="J200" s="26"/>
      <c r="K200" s="1"/>
    </row>
    <row r="201" spans="4:11">
      <c r="D201" s="4"/>
      <c r="E201" s="4"/>
      <c r="F201" s="26"/>
      <c r="G201" s="26"/>
      <c r="H201" s="26"/>
      <c r="I201" s="26"/>
      <c r="J201" s="26"/>
      <c r="K201" s="1"/>
    </row>
    <row r="202" spans="4:11">
      <c r="D202" s="4"/>
      <c r="E202" s="4"/>
      <c r="F202" s="26"/>
      <c r="G202" s="26"/>
      <c r="H202" s="26"/>
      <c r="I202" s="26"/>
      <c r="J202" s="26"/>
      <c r="K202" s="1"/>
    </row>
    <row r="203" spans="4:11">
      <c r="D203" s="4"/>
      <c r="E203" s="4"/>
      <c r="F203" s="26"/>
      <c r="G203" s="26"/>
      <c r="H203" s="26"/>
      <c r="I203" s="26"/>
      <c r="J203" s="26"/>
      <c r="K203" s="1"/>
    </row>
    <row r="204" spans="4:11">
      <c r="D204" s="4"/>
      <c r="E204" s="4"/>
      <c r="F204" s="26"/>
      <c r="G204" s="26"/>
      <c r="H204" s="26"/>
      <c r="I204" s="26"/>
      <c r="J204" s="26"/>
      <c r="K204" s="1"/>
    </row>
    <row r="205" spans="4:11">
      <c r="D205" s="4"/>
      <c r="E205" s="4"/>
      <c r="F205" s="26"/>
      <c r="G205" s="26"/>
      <c r="H205" s="26"/>
      <c r="I205" s="26"/>
      <c r="J205" s="26"/>
      <c r="K205" s="1"/>
    </row>
    <row r="206" spans="4:11">
      <c r="D206" s="4"/>
      <c r="E206" s="4"/>
      <c r="F206" s="26"/>
      <c r="G206" s="26"/>
      <c r="H206" s="26"/>
      <c r="I206" s="26"/>
      <c r="J206" s="26"/>
      <c r="K206" s="1"/>
    </row>
    <row r="207" spans="4:11">
      <c r="D207" s="4"/>
      <c r="E207" s="4"/>
      <c r="F207" s="26"/>
      <c r="G207" s="26"/>
      <c r="H207" s="26"/>
      <c r="I207" s="26"/>
      <c r="J207" s="26"/>
      <c r="K207" s="1"/>
    </row>
    <row r="208" spans="4:11">
      <c r="D208" s="4"/>
      <c r="E208" s="4"/>
      <c r="F208" s="26"/>
      <c r="G208" s="26"/>
      <c r="H208" s="26"/>
      <c r="I208" s="26"/>
      <c r="J208" s="26"/>
      <c r="K208" s="1"/>
    </row>
    <row r="209" spans="4:11">
      <c r="D209" s="4"/>
      <c r="E209" s="4"/>
      <c r="F209" s="26"/>
      <c r="G209" s="26"/>
      <c r="H209" s="26"/>
      <c r="I209" s="26"/>
      <c r="J209" s="26"/>
      <c r="K209" s="1"/>
    </row>
    <row r="210" spans="4:11">
      <c r="D210" s="4"/>
      <c r="E210" s="4"/>
      <c r="F210" s="26"/>
      <c r="G210" s="26"/>
      <c r="H210" s="26"/>
      <c r="I210" s="26"/>
      <c r="J210" s="26"/>
      <c r="K210" s="1"/>
    </row>
    <row r="211" spans="4:11">
      <c r="D211" s="4"/>
      <c r="E211" s="4"/>
      <c r="F211" s="26"/>
      <c r="G211" s="26"/>
      <c r="H211" s="26"/>
      <c r="I211" s="26"/>
      <c r="J211" s="26"/>
      <c r="K211" s="1"/>
    </row>
    <row r="212" spans="4:11">
      <c r="D212" s="4"/>
      <c r="E212" s="4"/>
      <c r="F212" s="26"/>
      <c r="G212" s="26"/>
      <c r="H212" s="26"/>
      <c r="I212" s="26"/>
      <c r="J212" s="26"/>
      <c r="K212" s="1"/>
    </row>
    <row r="213" spans="4:11">
      <c r="D213" s="4"/>
      <c r="E213" s="4"/>
      <c r="F213" s="26"/>
      <c r="G213" s="26"/>
      <c r="H213" s="26"/>
      <c r="I213" s="26"/>
      <c r="J213" s="26"/>
      <c r="K213" s="1"/>
    </row>
    <row r="214" spans="4:11">
      <c r="D214" s="4"/>
      <c r="E214" s="4"/>
      <c r="F214" s="26"/>
      <c r="G214" s="26"/>
      <c r="H214" s="26"/>
      <c r="I214" s="26"/>
      <c r="J214" s="26"/>
      <c r="K214" s="1"/>
    </row>
    <row r="215" spans="4:11">
      <c r="D215" s="4"/>
      <c r="E215" s="4"/>
      <c r="F215" s="26"/>
      <c r="G215" s="26"/>
      <c r="H215" s="26"/>
      <c r="I215" s="26"/>
      <c r="J215" s="26"/>
      <c r="K215" s="1"/>
    </row>
    <row r="216" spans="4:11">
      <c r="D216" s="4"/>
      <c r="E216" s="4"/>
      <c r="F216" s="26"/>
      <c r="G216" s="26"/>
      <c r="H216" s="26"/>
      <c r="I216" s="26"/>
      <c r="J216" s="26"/>
      <c r="K216" s="1"/>
    </row>
    <row r="217" spans="4:11">
      <c r="D217" s="4"/>
      <c r="E217" s="4"/>
      <c r="F217" s="26"/>
      <c r="G217" s="26"/>
      <c r="H217" s="26"/>
      <c r="I217" s="26"/>
      <c r="J217" s="26"/>
      <c r="K217" s="1"/>
    </row>
    <row r="218" spans="4:11">
      <c r="D218" s="4"/>
      <c r="E218" s="4"/>
      <c r="F218" s="26"/>
      <c r="G218" s="26"/>
      <c r="H218" s="26"/>
      <c r="I218" s="26"/>
      <c r="J218" s="26"/>
      <c r="K218" s="1"/>
    </row>
    <row r="219" spans="4:11">
      <c r="D219" s="4"/>
      <c r="E219" s="4"/>
      <c r="F219" s="26"/>
      <c r="G219" s="26"/>
      <c r="H219" s="26"/>
      <c r="I219" s="26"/>
      <c r="J219" s="26"/>
      <c r="K219" s="1"/>
    </row>
    <row r="220" spans="4:11">
      <c r="D220" s="4"/>
      <c r="E220" s="4"/>
      <c r="F220" s="26"/>
      <c r="G220" s="26"/>
      <c r="H220" s="26"/>
      <c r="I220" s="26"/>
      <c r="J220" s="26"/>
      <c r="K220" s="1"/>
    </row>
    <row r="221" spans="4:11">
      <c r="D221" s="4"/>
      <c r="E221" s="4"/>
      <c r="F221" s="26"/>
      <c r="G221" s="26"/>
      <c r="H221" s="26"/>
      <c r="I221" s="26"/>
      <c r="J221" s="26"/>
      <c r="K221" s="1"/>
    </row>
    <row r="222" spans="4:11">
      <c r="D222" s="4"/>
      <c r="E222" s="4"/>
      <c r="F222" s="26"/>
      <c r="G222" s="26"/>
      <c r="H222" s="26"/>
      <c r="I222" s="26"/>
      <c r="J222" s="26"/>
      <c r="K222" s="1"/>
    </row>
    <row r="223" spans="4:11">
      <c r="D223" s="4"/>
      <c r="E223" s="4"/>
      <c r="F223" s="26"/>
      <c r="G223" s="26"/>
      <c r="H223" s="26"/>
      <c r="I223" s="26"/>
      <c r="J223" s="26"/>
      <c r="K223" s="1"/>
    </row>
    <row r="224" spans="4:11">
      <c r="D224" s="4"/>
      <c r="E224" s="4"/>
      <c r="F224" s="26"/>
      <c r="G224" s="26"/>
      <c r="H224" s="26"/>
      <c r="I224" s="26"/>
      <c r="J224" s="26"/>
      <c r="K224" s="1"/>
    </row>
    <row r="225" spans="4:11">
      <c r="D225" s="4"/>
      <c r="E225" s="4"/>
      <c r="F225" s="26"/>
      <c r="G225" s="26"/>
      <c r="H225" s="26"/>
      <c r="I225" s="26"/>
      <c r="J225" s="26"/>
      <c r="K225" s="1"/>
    </row>
    <row r="226" spans="4:11">
      <c r="D226" s="4"/>
      <c r="E226" s="4"/>
      <c r="F226" s="26"/>
      <c r="G226" s="26"/>
      <c r="H226" s="26"/>
      <c r="I226" s="26"/>
      <c r="J226" s="26"/>
      <c r="K226" s="1"/>
    </row>
    <row r="227" spans="4:11">
      <c r="D227" s="4"/>
      <c r="E227" s="4"/>
      <c r="F227" s="26"/>
      <c r="G227" s="26"/>
      <c r="H227" s="26"/>
      <c r="I227" s="26"/>
      <c r="J227" s="26"/>
      <c r="K227" s="1"/>
    </row>
    <row r="228" spans="4:11">
      <c r="D228" s="4"/>
      <c r="E228" s="4"/>
      <c r="F228" s="26"/>
      <c r="G228" s="26"/>
      <c r="H228" s="26"/>
      <c r="I228" s="26"/>
      <c r="J228" s="26"/>
      <c r="K228" s="1"/>
    </row>
    <row r="229" spans="4:11">
      <c r="D229" s="4"/>
      <c r="E229" s="4"/>
      <c r="F229" s="26"/>
      <c r="G229" s="26"/>
      <c r="H229" s="26"/>
      <c r="I229" s="26"/>
      <c r="J229" s="26"/>
      <c r="K229" s="1"/>
    </row>
    <row r="230" spans="4:11">
      <c r="D230" s="4"/>
      <c r="E230" s="4"/>
      <c r="F230" s="26"/>
      <c r="G230" s="26"/>
      <c r="H230" s="26"/>
      <c r="I230" s="26"/>
      <c r="J230" s="26"/>
      <c r="K230" s="1"/>
    </row>
    <row r="231" spans="4:11">
      <c r="D231" s="4"/>
      <c r="E231" s="4"/>
      <c r="F231" s="26"/>
      <c r="G231" s="26"/>
      <c r="H231" s="26"/>
      <c r="I231" s="26"/>
      <c r="J231" s="26"/>
      <c r="K231" s="1"/>
    </row>
    <row r="232" spans="4:11">
      <c r="D232" s="4"/>
      <c r="E232" s="4"/>
      <c r="F232" s="26"/>
      <c r="G232" s="26"/>
      <c r="H232" s="26"/>
      <c r="I232" s="26"/>
      <c r="J232" s="26"/>
      <c r="K232" s="1"/>
    </row>
    <row r="233" spans="4:11">
      <c r="D233" s="4"/>
      <c r="E233" s="4"/>
      <c r="F233" s="26"/>
      <c r="G233" s="26"/>
      <c r="H233" s="26"/>
      <c r="I233" s="26"/>
      <c r="J233" s="26"/>
      <c r="K233" s="1"/>
    </row>
    <row r="234" spans="4:11">
      <c r="D234" s="4"/>
      <c r="E234" s="4"/>
      <c r="F234" s="26"/>
      <c r="G234" s="26"/>
      <c r="H234" s="26"/>
      <c r="I234" s="26"/>
      <c r="J234" s="26"/>
      <c r="K234" s="1"/>
    </row>
    <row r="235" spans="4:11">
      <c r="D235" s="4"/>
      <c r="E235" s="4"/>
      <c r="F235" s="26"/>
      <c r="G235" s="26"/>
      <c r="H235" s="26"/>
      <c r="I235" s="26"/>
      <c r="J235" s="26"/>
      <c r="K235" s="1"/>
    </row>
    <row r="236" spans="4:11">
      <c r="D236" s="4"/>
      <c r="E236" s="4"/>
      <c r="F236" s="26"/>
      <c r="G236" s="26"/>
      <c r="H236" s="26"/>
      <c r="I236" s="26"/>
      <c r="J236" s="26"/>
      <c r="K236" s="1"/>
    </row>
    <row r="237" spans="4:11">
      <c r="D237" s="4"/>
      <c r="E237" s="4"/>
      <c r="F237" s="26"/>
      <c r="G237" s="26"/>
      <c r="H237" s="26"/>
      <c r="I237" s="26"/>
      <c r="J237" s="26"/>
      <c r="K237" s="1"/>
    </row>
    <row r="238" spans="4:11">
      <c r="D238" s="4"/>
      <c r="E238" s="4"/>
      <c r="F238" s="26"/>
      <c r="G238" s="26"/>
      <c r="H238" s="26"/>
      <c r="I238" s="26"/>
      <c r="J238" s="26"/>
      <c r="K238" s="1"/>
    </row>
    <row r="239" spans="4:11">
      <c r="D239" s="4"/>
      <c r="E239" s="4"/>
      <c r="F239" s="26"/>
      <c r="G239" s="26"/>
      <c r="H239" s="26"/>
      <c r="I239" s="26"/>
      <c r="J239" s="26"/>
      <c r="K239" s="1"/>
    </row>
    <row r="240" spans="4:11">
      <c r="D240" s="4"/>
      <c r="E240" s="4"/>
      <c r="F240" s="26"/>
      <c r="G240" s="26"/>
      <c r="H240" s="26"/>
      <c r="I240" s="26"/>
      <c r="J240" s="26"/>
      <c r="K240" s="1"/>
    </row>
    <row r="241" spans="4:11">
      <c r="D241" s="4"/>
      <c r="E241" s="4"/>
      <c r="F241" s="26"/>
      <c r="G241" s="26"/>
      <c r="H241" s="26"/>
      <c r="I241" s="26"/>
      <c r="J241" s="26"/>
      <c r="K241" s="1"/>
    </row>
    <row r="242" spans="4:11">
      <c r="D242" s="4"/>
      <c r="E242" s="4"/>
      <c r="F242" s="26"/>
      <c r="G242" s="26"/>
      <c r="H242" s="26"/>
      <c r="I242" s="26"/>
      <c r="J242" s="26"/>
      <c r="K242" s="1"/>
    </row>
    <row r="243" spans="4:11">
      <c r="D243" s="4"/>
      <c r="E243" s="4"/>
      <c r="F243" s="26"/>
      <c r="G243" s="26"/>
      <c r="H243" s="26"/>
      <c r="I243" s="26"/>
      <c r="J243" s="26"/>
      <c r="K243" s="1"/>
    </row>
    <row r="244" spans="4:11">
      <c r="D244" s="4"/>
      <c r="E244" s="4"/>
      <c r="F244" s="26"/>
      <c r="G244" s="26"/>
      <c r="H244" s="26"/>
      <c r="I244" s="26"/>
      <c r="J244" s="26"/>
      <c r="K244" s="1"/>
    </row>
    <row r="245" spans="4:11">
      <c r="D245" s="4"/>
      <c r="E245" s="4"/>
      <c r="F245" s="26"/>
      <c r="G245" s="26"/>
      <c r="H245" s="26"/>
      <c r="I245" s="26"/>
      <c r="J245" s="26"/>
      <c r="K245" s="1"/>
    </row>
    <row r="246" spans="4:11">
      <c r="D246" s="4"/>
      <c r="E246" s="4"/>
      <c r="F246" s="26"/>
      <c r="G246" s="26"/>
      <c r="H246" s="26"/>
      <c r="I246" s="26"/>
      <c r="J246" s="26"/>
      <c r="K246" s="1"/>
    </row>
    <row r="247" spans="4:11">
      <c r="D247" s="4"/>
      <c r="E247" s="4"/>
      <c r="F247" s="26"/>
      <c r="G247" s="26"/>
      <c r="H247" s="26"/>
      <c r="I247" s="26"/>
      <c r="J247" s="26"/>
      <c r="K247" s="1"/>
    </row>
    <row r="248" spans="4:11">
      <c r="D248" s="4"/>
      <c r="E248" s="4"/>
      <c r="F248" s="26"/>
      <c r="G248" s="26"/>
      <c r="H248" s="26"/>
      <c r="I248" s="26"/>
      <c r="J248" s="26"/>
      <c r="K248" s="1"/>
    </row>
    <row r="249" spans="4:11">
      <c r="D249" s="4"/>
      <c r="E249" s="4"/>
      <c r="F249" s="26"/>
      <c r="G249" s="26"/>
      <c r="H249" s="26"/>
      <c r="I249" s="26"/>
      <c r="J249" s="26"/>
      <c r="K249" s="1"/>
    </row>
    <row r="250" spans="4:11">
      <c r="D250" s="4"/>
      <c r="E250" s="4"/>
      <c r="F250" s="26"/>
      <c r="G250" s="26"/>
      <c r="H250" s="26"/>
      <c r="I250" s="26"/>
      <c r="J250" s="26"/>
      <c r="K250" s="1"/>
    </row>
    <row r="251" spans="4:11">
      <c r="D251" s="4"/>
      <c r="E251" s="4"/>
      <c r="F251" s="26"/>
      <c r="G251" s="26"/>
      <c r="H251" s="26"/>
      <c r="I251" s="26"/>
      <c r="J251" s="26"/>
      <c r="K251" s="1"/>
    </row>
    <row r="252" spans="4:11">
      <c r="D252" s="4"/>
      <c r="E252" s="4"/>
      <c r="F252" s="26"/>
      <c r="G252" s="26"/>
      <c r="H252" s="26"/>
      <c r="I252" s="26"/>
      <c r="J252" s="26"/>
      <c r="K252" s="1"/>
    </row>
    <row r="253" spans="4:11">
      <c r="D253" s="4"/>
      <c r="E253" s="4"/>
      <c r="F253" s="26"/>
      <c r="G253" s="26"/>
      <c r="H253" s="26"/>
      <c r="I253" s="26"/>
      <c r="J253" s="26"/>
      <c r="K253" s="1"/>
    </row>
    <row r="254" spans="4:11">
      <c r="D254" s="4"/>
      <c r="E254" s="4"/>
      <c r="F254" s="26"/>
      <c r="G254" s="26"/>
      <c r="H254" s="26"/>
      <c r="I254" s="26"/>
      <c r="J254" s="26"/>
      <c r="K254" s="1"/>
    </row>
    <row r="255" spans="4:11">
      <c r="D255" s="4"/>
      <c r="E255" s="4"/>
      <c r="F255" s="26"/>
      <c r="G255" s="26"/>
      <c r="H255" s="26"/>
      <c r="I255" s="26"/>
      <c r="J255" s="26"/>
      <c r="K255" s="1"/>
    </row>
    <row r="256" spans="4:11">
      <c r="D256" s="4"/>
      <c r="E256" s="4"/>
      <c r="F256" s="26"/>
      <c r="G256" s="26"/>
      <c r="H256" s="26"/>
      <c r="I256" s="26"/>
      <c r="J256" s="26"/>
      <c r="K256" s="1"/>
    </row>
    <row r="257" spans="4:11">
      <c r="D257" s="4"/>
      <c r="E257" s="4"/>
      <c r="F257" s="26"/>
      <c r="G257" s="26"/>
      <c r="H257" s="26"/>
      <c r="I257" s="26"/>
      <c r="J257" s="26"/>
      <c r="K257" s="1"/>
    </row>
    <row r="258" spans="4:11">
      <c r="D258" s="4"/>
      <c r="E258" s="4"/>
      <c r="F258" s="26"/>
      <c r="G258" s="26"/>
      <c r="H258" s="26"/>
      <c r="I258" s="26"/>
      <c r="J258" s="26"/>
      <c r="K258" s="1"/>
    </row>
    <row r="259" spans="4:11">
      <c r="D259" s="4"/>
      <c r="E259" s="4"/>
      <c r="F259" s="26"/>
      <c r="G259" s="26"/>
      <c r="H259" s="26"/>
      <c r="I259" s="26"/>
      <c r="J259" s="26"/>
      <c r="K259" s="1"/>
    </row>
    <row r="260" spans="4:11">
      <c r="D260" s="4"/>
      <c r="E260" s="4"/>
      <c r="F260" s="26"/>
      <c r="G260" s="26"/>
      <c r="H260" s="26"/>
      <c r="I260" s="26"/>
      <c r="J260" s="26"/>
      <c r="K260" s="1"/>
    </row>
    <row r="261" spans="4:11">
      <c r="D261" s="4"/>
      <c r="E261" s="4"/>
      <c r="F261" s="26"/>
      <c r="G261" s="26"/>
      <c r="H261" s="26"/>
      <c r="I261" s="26"/>
      <c r="J261" s="26"/>
      <c r="K261" s="1"/>
    </row>
    <row r="262" spans="4:11">
      <c r="D262" s="4"/>
      <c r="E262" s="4"/>
      <c r="F262" s="26"/>
      <c r="G262" s="26"/>
      <c r="H262" s="26"/>
      <c r="I262" s="26"/>
      <c r="J262" s="26"/>
      <c r="K262" s="1"/>
    </row>
    <row r="263" spans="4:11">
      <c r="D263" s="4"/>
      <c r="E263" s="4"/>
      <c r="F263" s="26"/>
      <c r="G263" s="26"/>
      <c r="H263" s="26"/>
      <c r="I263" s="26"/>
      <c r="J263" s="26"/>
      <c r="K263" s="1"/>
    </row>
    <row r="264" spans="4:11">
      <c r="D264" s="4"/>
      <c r="E264" s="4"/>
      <c r="F264" s="26"/>
      <c r="G264" s="26"/>
      <c r="H264" s="26"/>
      <c r="I264" s="26"/>
      <c r="J264" s="26"/>
      <c r="K264" s="1"/>
    </row>
    <row r="265" spans="4:11">
      <c r="D265" s="4"/>
      <c r="E265" s="4"/>
      <c r="F265" s="26"/>
      <c r="G265" s="26"/>
      <c r="H265" s="26"/>
      <c r="I265" s="26"/>
      <c r="J265" s="26"/>
      <c r="K265" s="1"/>
    </row>
    <row r="266" spans="4:11">
      <c r="D266" s="4"/>
      <c r="E266" s="4"/>
      <c r="F266" s="26"/>
      <c r="G266" s="26"/>
      <c r="H266" s="26"/>
      <c r="I266" s="26"/>
      <c r="J266" s="26"/>
      <c r="K266" s="1"/>
    </row>
    <row r="267" spans="4:11">
      <c r="D267" s="4"/>
      <c r="E267" s="4"/>
      <c r="F267" s="26"/>
      <c r="G267" s="26"/>
      <c r="H267" s="26"/>
      <c r="I267" s="26"/>
      <c r="J267" s="26"/>
      <c r="K267" s="1"/>
    </row>
    <row r="268" spans="4:11">
      <c r="D268" s="4"/>
      <c r="E268" s="4"/>
      <c r="F268" s="26"/>
      <c r="G268" s="26"/>
      <c r="H268" s="26"/>
      <c r="I268" s="26"/>
      <c r="J268" s="26"/>
      <c r="K268" s="1"/>
    </row>
    <row r="269" spans="4:11">
      <c r="D269" s="4"/>
      <c r="E269" s="4"/>
      <c r="F269" s="26"/>
      <c r="G269" s="26"/>
      <c r="H269" s="26"/>
      <c r="I269" s="26"/>
      <c r="J269" s="26"/>
      <c r="K269" s="1"/>
    </row>
    <row r="270" spans="4:11">
      <c r="D270" s="4"/>
      <c r="E270" s="4"/>
      <c r="F270" s="26"/>
      <c r="G270" s="26"/>
      <c r="H270" s="26"/>
      <c r="I270" s="26"/>
      <c r="J270" s="26"/>
      <c r="K270" s="1"/>
    </row>
    <row r="271" spans="4:11">
      <c r="D271" s="4"/>
      <c r="E271" s="4"/>
      <c r="F271" s="26"/>
      <c r="G271" s="26"/>
      <c r="H271" s="26"/>
      <c r="I271" s="26"/>
      <c r="J271" s="26"/>
      <c r="K271" s="1"/>
    </row>
    <row r="272" spans="4:11">
      <c r="D272" s="4"/>
      <c r="E272" s="4"/>
      <c r="F272" s="26"/>
      <c r="G272" s="26"/>
      <c r="H272" s="26"/>
      <c r="I272" s="26"/>
      <c r="J272" s="26"/>
      <c r="K272" s="1"/>
    </row>
    <row r="273" spans="4:11">
      <c r="D273" s="4"/>
      <c r="E273" s="4"/>
      <c r="F273" s="26"/>
      <c r="G273" s="26"/>
      <c r="H273" s="26"/>
      <c r="I273" s="26"/>
      <c r="J273" s="26"/>
      <c r="K273" s="1"/>
    </row>
    <row r="274" spans="4:11">
      <c r="D274" s="4"/>
      <c r="E274" s="4"/>
      <c r="F274" s="26"/>
      <c r="G274" s="26"/>
      <c r="H274" s="26"/>
      <c r="I274" s="26"/>
      <c r="J274" s="26"/>
      <c r="K274" s="1"/>
    </row>
    <row r="275" spans="4:11">
      <c r="D275" s="4"/>
      <c r="E275" s="4"/>
      <c r="F275" s="26"/>
      <c r="G275" s="26"/>
      <c r="H275" s="26"/>
      <c r="I275" s="26"/>
      <c r="J275" s="26"/>
      <c r="K275" s="1"/>
    </row>
    <row r="276" spans="4:11">
      <c r="D276" s="4"/>
      <c r="E276" s="4"/>
      <c r="F276" s="26"/>
      <c r="G276" s="26"/>
      <c r="H276" s="26"/>
      <c r="I276" s="26"/>
      <c r="J276" s="26"/>
      <c r="K276" s="1"/>
    </row>
    <row r="277" spans="4:11">
      <c r="D277" s="4"/>
      <c r="E277" s="4"/>
      <c r="F277" s="26"/>
      <c r="G277" s="26"/>
      <c r="H277" s="26"/>
      <c r="I277" s="26"/>
      <c r="J277" s="26"/>
      <c r="K277" s="1"/>
    </row>
    <row r="278" spans="4:11">
      <c r="D278" s="4"/>
      <c r="E278" s="4"/>
      <c r="F278" s="26"/>
      <c r="G278" s="26"/>
      <c r="H278" s="26"/>
      <c r="I278" s="26"/>
      <c r="J278" s="26"/>
      <c r="K278" s="1"/>
    </row>
    <row r="279" spans="4:11">
      <c r="D279" s="4"/>
      <c r="E279" s="4"/>
      <c r="F279" s="26"/>
      <c r="G279" s="26"/>
      <c r="H279" s="26"/>
      <c r="I279" s="26"/>
      <c r="J279" s="26"/>
      <c r="K279" s="1"/>
    </row>
    <row r="280" spans="4:11">
      <c r="D280" s="4"/>
      <c r="E280" s="4"/>
      <c r="F280" s="26"/>
      <c r="G280" s="26"/>
      <c r="H280" s="26"/>
      <c r="I280" s="26"/>
      <c r="J280" s="26"/>
      <c r="K280" s="1"/>
    </row>
    <row r="281" spans="4:11">
      <c r="D281" s="4"/>
      <c r="E281" s="4"/>
      <c r="F281" s="26"/>
      <c r="G281" s="26"/>
      <c r="H281" s="26"/>
      <c r="I281" s="26"/>
      <c r="J281" s="26"/>
      <c r="K281" s="1"/>
    </row>
    <row r="282" spans="4:11">
      <c r="D282" s="4"/>
      <c r="E282" s="4"/>
      <c r="F282" s="26"/>
      <c r="G282" s="26"/>
      <c r="H282" s="26"/>
      <c r="I282" s="26"/>
      <c r="J282" s="26"/>
      <c r="K282" s="1"/>
    </row>
    <row r="283" spans="4:11">
      <c r="D283" s="4"/>
      <c r="E283" s="4"/>
      <c r="F283" s="26"/>
      <c r="G283" s="26"/>
      <c r="H283" s="26"/>
      <c r="I283" s="26"/>
      <c r="J283" s="26"/>
      <c r="K283" s="1"/>
    </row>
    <row r="284" spans="4:11">
      <c r="D284" s="4"/>
      <c r="E284" s="4"/>
      <c r="F284" s="26"/>
      <c r="G284" s="26"/>
      <c r="H284" s="26"/>
      <c r="I284" s="26"/>
      <c r="J284" s="26"/>
      <c r="K284" s="1"/>
    </row>
    <row r="285" spans="4:11">
      <c r="D285" s="4"/>
      <c r="E285" s="4"/>
      <c r="F285" s="26"/>
      <c r="G285" s="26"/>
      <c r="H285" s="26"/>
      <c r="I285" s="26"/>
      <c r="J285" s="26"/>
      <c r="K285" s="1"/>
    </row>
    <row r="286" spans="4:11">
      <c r="D286" s="4"/>
      <c r="E286" s="4"/>
      <c r="F286" s="26"/>
      <c r="G286" s="26"/>
      <c r="H286" s="26"/>
      <c r="I286" s="26"/>
      <c r="J286" s="26"/>
      <c r="K286" s="1"/>
    </row>
    <row r="287" spans="4:11">
      <c r="D287" s="4"/>
      <c r="E287" s="4"/>
      <c r="F287" s="26"/>
      <c r="G287" s="26"/>
      <c r="H287" s="26"/>
      <c r="I287" s="26"/>
      <c r="J287" s="26"/>
      <c r="K287" s="1"/>
    </row>
    <row r="288" spans="4:11">
      <c r="D288" s="4"/>
      <c r="E288" s="4"/>
      <c r="F288" s="26"/>
      <c r="G288" s="26"/>
      <c r="H288" s="26"/>
      <c r="I288" s="26"/>
      <c r="J288" s="26"/>
      <c r="K288" s="1"/>
    </row>
    <row r="289" spans="4:11">
      <c r="D289" s="4"/>
      <c r="E289" s="4"/>
      <c r="F289" s="26"/>
      <c r="G289" s="26"/>
      <c r="H289" s="26"/>
      <c r="I289" s="26"/>
      <c r="J289" s="26"/>
      <c r="K289" s="1"/>
    </row>
    <row r="290" spans="4:11">
      <c r="D290" s="4"/>
      <c r="E290" s="4"/>
      <c r="F290" s="26"/>
      <c r="G290" s="26"/>
      <c r="H290" s="26"/>
      <c r="I290" s="26"/>
      <c r="J290" s="26"/>
      <c r="K290" s="1"/>
    </row>
    <row r="291" spans="4:11">
      <c r="D291" s="4"/>
      <c r="E291" s="4"/>
      <c r="F291" s="26"/>
      <c r="G291" s="26"/>
      <c r="H291" s="26"/>
      <c r="I291" s="26"/>
      <c r="J291" s="26"/>
      <c r="K291" s="1"/>
    </row>
    <row r="292" spans="4:11">
      <c r="D292" s="4"/>
      <c r="E292" s="4"/>
      <c r="F292" s="26"/>
      <c r="G292" s="26"/>
      <c r="H292" s="26"/>
      <c r="I292" s="26"/>
      <c r="J292" s="26"/>
      <c r="K292" s="1"/>
    </row>
    <row r="293" spans="4:11">
      <c r="D293" s="4"/>
      <c r="E293" s="4"/>
      <c r="F293" s="26"/>
      <c r="G293" s="26"/>
      <c r="H293" s="26"/>
      <c r="I293" s="26"/>
      <c r="J293" s="26"/>
      <c r="K293" s="1"/>
    </row>
    <row r="294" spans="4:11">
      <c r="D294" s="4"/>
      <c r="E294" s="4"/>
      <c r="F294" s="26"/>
      <c r="G294" s="26"/>
      <c r="H294" s="26"/>
      <c r="I294" s="26"/>
      <c r="J294" s="26"/>
      <c r="K294" s="1"/>
    </row>
    <row r="295" spans="4:11">
      <c r="D295" s="4"/>
      <c r="E295" s="4"/>
      <c r="F295" s="26"/>
      <c r="G295" s="26"/>
      <c r="H295" s="26"/>
      <c r="I295" s="26"/>
      <c r="J295" s="26"/>
      <c r="K295" s="1"/>
    </row>
    <row r="296" spans="4:11">
      <c r="D296" s="4"/>
      <c r="E296" s="4"/>
      <c r="F296" s="26"/>
      <c r="G296" s="26"/>
      <c r="H296" s="26"/>
      <c r="I296" s="26"/>
      <c r="J296" s="26"/>
      <c r="K296" s="1"/>
    </row>
    <row r="297" spans="4:11">
      <c r="D297" s="4"/>
      <c r="E297" s="4"/>
      <c r="F297" s="26"/>
      <c r="G297" s="26"/>
      <c r="H297" s="26"/>
      <c r="I297" s="26"/>
      <c r="J297" s="26"/>
      <c r="K297" s="1"/>
    </row>
    <row r="298" spans="4:11">
      <c r="D298" s="4"/>
      <c r="E298" s="4"/>
      <c r="F298" s="26"/>
      <c r="G298" s="26"/>
      <c r="H298" s="26"/>
      <c r="I298" s="26"/>
      <c r="J298" s="26"/>
      <c r="K298" s="1"/>
    </row>
    <row r="299" spans="4:11">
      <c r="D299" s="4"/>
      <c r="E299" s="4"/>
      <c r="F299" s="26"/>
      <c r="G299" s="26"/>
      <c r="H299" s="26"/>
      <c r="I299" s="26"/>
      <c r="J299" s="26"/>
      <c r="K299" s="1"/>
    </row>
    <row r="300" spans="4:11">
      <c r="D300" s="4"/>
      <c r="E300" s="4"/>
      <c r="F300" s="26"/>
      <c r="G300" s="26"/>
      <c r="H300" s="26"/>
      <c r="I300" s="26"/>
      <c r="J300" s="26"/>
      <c r="K300" s="1"/>
    </row>
    <row r="301" spans="4:11">
      <c r="D301" s="4"/>
      <c r="E301" s="4"/>
      <c r="F301" s="26"/>
      <c r="G301" s="26"/>
      <c r="H301" s="26"/>
      <c r="I301" s="26"/>
      <c r="J301" s="26"/>
      <c r="K301" s="1"/>
    </row>
    <row r="302" spans="4:11">
      <c r="D302" s="4"/>
      <c r="E302" s="4"/>
      <c r="F302" s="26"/>
      <c r="G302" s="26"/>
      <c r="H302" s="26"/>
      <c r="I302" s="26"/>
      <c r="J302" s="26"/>
      <c r="K302" s="1"/>
    </row>
    <row r="303" spans="4:11">
      <c r="D303" s="4"/>
      <c r="E303" s="4"/>
      <c r="F303" s="26"/>
      <c r="G303" s="26"/>
      <c r="H303" s="26"/>
      <c r="I303" s="26"/>
      <c r="J303" s="26"/>
      <c r="K303" s="1"/>
    </row>
    <row r="304" spans="4:11">
      <c r="D304" s="4"/>
      <c r="E304" s="4"/>
      <c r="F304" s="26"/>
      <c r="G304" s="26"/>
      <c r="H304" s="26"/>
      <c r="I304" s="26"/>
      <c r="J304" s="26"/>
      <c r="K304" s="1"/>
    </row>
    <row r="305" spans="4:11">
      <c r="D305" s="4"/>
      <c r="E305" s="4"/>
      <c r="F305" s="26"/>
      <c r="G305" s="26"/>
      <c r="H305" s="26"/>
      <c r="I305" s="26"/>
      <c r="J305" s="26"/>
      <c r="K305" s="1"/>
    </row>
    <row r="306" spans="4:11">
      <c r="D306" s="4"/>
      <c r="E306" s="4"/>
      <c r="F306" s="26"/>
      <c r="G306" s="26"/>
      <c r="H306" s="26"/>
      <c r="I306" s="26"/>
      <c r="J306" s="26"/>
      <c r="K306" s="1"/>
    </row>
    <row r="307" spans="4:11">
      <c r="D307" s="4"/>
      <c r="E307" s="4"/>
      <c r="F307" s="26"/>
      <c r="G307" s="26"/>
      <c r="H307" s="26"/>
      <c r="I307" s="26"/>
      <c r="J307" s="26"/>
      <c r="K307" s="1"/>
    </row>
    <row r="308" spans="4:11">
      <c r="D308" s="4"/>
      <c r="E308" s="4"/>
      <c r="F308" s="26"/>
      <c r="G308" s="26"/>
      <c r="H308" s="26"/>
      <c r="I308" s="26"/>
      <c r="J308" s="26"/>
      <c r="K308" s="1"/>
    </row>
    <row r="309" spans="4:11">
      <c r="D309" s="4"/>
      <c r="E309" s="4"/>
      <c r="F309" s="26"/>
      <c r="G309" s="26"/>
      <c r="H309" s="26"/>
      <c r="I309" s="26"/>
      <c r="J309" s="26"/>
      <c r="K309" s="1"/>
    </row>
    <row r="310" spans="4:11">
      <c r="D310" s="4"/>
      <c r="E310" s="4"/>
      <c r="F310" s="26"/>
      <c r="G310" s="26"/>
      <c r="H310" s="26"/>
      <c r="I310" s="26"/>
      <c r="J310" s="26"/>
      <c r="K310" s="1"/>
    </row>
    <row r="311" spans="4:11">
      <c r="D311" s="4"/>
      <c r="E311" s="4"/>
      <c r="F311" s="26"/>
      <c r="G311" s="26"/>
      <c r="H311" s="26"/>
      <c r="I311" s="26"/>
      <c r="J311" s="26"/>
      <c r="K311" s="1"/>
    </row>
    <row r="312" spans="4:11">
      <c r="D312" s="4"/>
      <c r="E312" s="4"/>
      <c r="F312" s="26"/>
      <c r="G312" s="26"/>
      <c r="H312" s="26"/>
      <c r="I312" s="26"/>
      <c r="J312" s="26"/>
      <c r="K312" s="1"/>
    </row>
    <row r="313" spans="4:11">
      <c r="D313" s="4"/>
      <c r="E313" s="4"/>
      <c r="F313" s="26"/>
      <c r="G313" s="26"/>
      <c r="H313" s="26"/>
      <c r="I313" s="26"/>
      <c r="J313" s="26"/>
      <c r="K313" s="1"/>
    </row>
    <row r="314" spans="4:11">
      <c r="D314" s="4"/>
      <c r="E314" s="4"/>
      <c r="F314" s="26"/>
      <c r="G314" s="26"/>
      <c r="H314" s="26"/>
      <c r="I314" s="26"/>
      <c r="J314" s="26"/>
      <c r="K314" s="1"/>
    </row>
    <row r="315" spans="4:11">
      <c r="D315" s="4"/>
      <c r="E315" s="4"/>
      <c r="F315" s="26"/>
      <c r="G315" s="26"/>
      <c r="H315" s="26"/>
      <c r="I315" s="26"/>
      <c r="J315" s="26"/>
      <c r="K315" s="1"/>
    </row>
    <row r="316" spans="4:11">
      <c r="D316" s="4"/>
      <c r="E316" s="4"/>
      <c r="F316" s="26"/>
      <c r="G316" s="26"/>
      <c r="H316" s="26"/>
      <c r="I316" s="26"/>
      <c r="J316" s="26"/>
      <c r="K316" s="1"/>
    </row>
    <row r="317" spans="4:11">
      <c r="D317" s="4"/>
      <c r="E317" s="4"/>
      <c r="F317" s="26"/>
      <c r="G317" s="26"/>
      <c r="H317" s="26"/>
      <c r="I317" s="26"/>
      <c r="J317" s="26"/>
      <c r="K317" s="1"/>
    </row>
    <row r="318" spans="4:11">
      <c r="D318" s="4"/>
      <c r="E318" s="4"/>
      <c r="F318" s="26"/>
      <c r="G318" s="26"/>
      <c r="H318" s="26"/>
      <c r="I318" s="26"/>
      <c r="J318" s="26"/>
      <c r="K318" s="1"/>
    </row>
    <row r="319" spans="4:11">
      <c r="D319" s="4"/>
      <c r="E319" s="4"/>
      <c r="F319" s="26"/>
      <c r="G319" s="26"/>
      <c r="H319" s="26"/>
      <c r="I319" s="26"/>
      <c r="J319" s="26"/>
      <c r="K319" s="1"/>
    </row>
    <row r="320" spans="4:11">
      <c r="D320" s="4"/>
      <c r="E320" s="4"/>
      <c r="F320" s="26"/>
      <c r="G320" s="26"/>
      <c r="H320" s="26"/>
      <c r="I320" s="26"/>
      <c r="J320" s="26"/>
      <c r="K320" s="1"/>
    </row>
    <row r="321" spans="4:11">
      <c r="D321" s="4"/>
      <c r="E321" s="4"/>
      <c r="F321" s="26"/>
      <c r="G321" s="26"/>
      <c r="H321" s="26"/>
      <c r="I321" s="26"/>
      <c r="J321" s="26"/>
      <c r="K321" s="1"/>
    </row>
    <row r="322" spans="4:11">
      <c r="D322" s="4"/>
      <c r="E322" s="4"/>
      <c r="F322" s="26"/>
      <c r="G322" s="26"/>
      <c r="H322" s="26"/>
      <c r="I322" s="26"/>
      <c r="J322" s="26"/>
      <c r="K322" s="1"/>
    </row>
    <row r="323" spans="4:11">
      <c r="D323" s="4"/>
      <c r="E323" s="4"/>
      <c r="F323" s="26"/>
      <c r="G323" s="26"/>
      <c r="H323" s="26"/>
      <c r="I323" s="26"/>
      <c r="J323" s="26"/>
      <c r="K323" s="1"/>
    </row>
    <row r="324" spans="4:11">
      <c r="D324" s="4"/>
      <c r="E324" s="4"/>
      <c r="F324" s="26"/>
      <c r="G324" s="26"/>
      <c r="H324" s="26"/>
      <c r="I324" s="26"/>
      <c r="J324" s="26"/>
      <c r="K324" s="1"/>
    </row>
    <row r="325" spans="4:11">
      <c r="D325" s="4"/>
      <c r="E325" s="4"/>
      <c r="F325" s="26"/>
      <c r="G325" s="26"/>
      <c r="H325" s="26"/>
      <c r="I325" s="26"/>
      <c r="J325" s="26"/>
      <c r="K325" s="1"/>
    </row>
    <row r="326" spans="4:11">
      <c r="D326" s="4"/>
      <c r="E326" s="4"/>
      <c r="F326" s="26"/>
      <c r="G326" s="26"/>
      <c r="H326" s="26"/>
      <c r="I326" s="26"/>
      <c r="J326" s="26"/>
      <c r="K326" s="1"/>
    </row>
    <row r="327" spans="4:11">
      <c r="D327" s="4"/>
      <c r="E327" s="4"/>
      <c r="F327" s="26"/>
      <c r="G327" s="26"/>
      <c r="H327" s="26"/>
      <c r="I327" s="26"/>
      <c r="J327" s="26"/>
      <c r="K327" s="1"/>
    </row>
    <row r="328" spans="4:11">
      <c r="D328" s="4"/>
      <c r="E328" s="4"/>
      <c r="F328" s="26"/>
      <c r="G328" s="26"/>
      <c r="H328" s="26"/>
      <c r="I328" s="26"/>
      <c r="J328" s="26"/>
      <c r="K328" s="1"/>
    </row>
    <row r="329" spans="4:11">
      <c r="D329" s="4"/>
      <c r="E329" s="4"/>
      <c r="F329" s="26"/>
      <c r="G329" s="26"/>
      <c r="H329" s="26"/>
      <c r="I329" s="26"/>
      <c r="J329" s="26"/>
      <c r="K329" s="1"/>
    </row>
    <row r="330" spans="4:11">
      <c r="D330" s="4"/>
      <c r="E330" s="4"/>
      <c r="F330" s="26"/>
      <c r="G330" s="26"/>
      <c r="H330" s="26"/>
      <c r="I330" s="26"/>
      <c r="J330" s="26"/>
      <c r="K330" s="1"/>
    </row>
    <row r="331" spans="4:11">
      <c r="D331" s="4"/>
      <c r="E331" s="4"/>
      <c r="F331" s="26"/>
      <c r="G331" s="26"/>
      <c r="H331" s="26"/>
      <c r="I331" s="26"/>
      <c r="J331" s="26"/>
      <c r="K331" s="1"/>
    </row>
    <row r="332" spans="4:11">
      <c r="D332" s="4"/>
      <c r="E332" s="4"/>
      <c r="F332" s="26"/>
      <c r="G332" s="26"/>
      <c r="H332" s="26"/>
      <c r="I332" s="26"/>
      <c r="J332" s="26"/>
      <c r="K332" s="1"/>
    </row>
    <row r="333" spans="4:11">
      <c r="D333" s="4"/>
      <c r="E333" s="4"/>
      <c r="F333" s="26"/>
      <c r="G333" s="26"/>
      <c r="H333" s="26"/>
      <c r="I333" s="26"/>
      <c r="J333" s="26"/>
      <c r="K333" s="1"/>
    </row>
    <row r="334" spans="4:11">
      <c r="D334" s="4"/>
      <c r="E334" s="4"/>
      <c r="F334" s="26"/>
      <c r="G334" s="26"/>
      <c r="H334" s="26"/>
      <c r="I334" s="26"/>
      <c r="J334" s="26"/>
      <c r="K334" s="1"/>
    </row>
    <row r="335" spans="4:11">
      <c r="D335" s="4"/>
      <c r="E335" s="4"/>
      <c r="F335" s="26"/>
      <c r="G335" s="26"/>
      <c r="H335" s="26"/>
      <c r="I335" s="26"/>
      <c r="J335" s="26"/>
      <c r="K335" s="1"/>
    </row>
    <row r="336" spans="4:11">
      <c r="D336" s="4"/>
      <c r="E336" s="4"/>
      <c r="F336" s="26"/>
      <c r="G336" s="26"/>
      <c r="H336" s="26"/>
      <c r="I336" s="26"/>
      <c r="J336" s="26"/>
      <c r="K336" s="1"/>
    </row>
    <row r="337" spans="4:11">
      <c r="D337" s="4"/>
      <c r="E337" s="4"/>
      <c r="F337" s="26"/>
      <c r="G337" s="26"/>
      <c r="H337" s="26"/>
      <c r="I337" s="26"/>
      <c r="J337" s="26"/>
      <c r="K337" s="1"/>
    </row>
    <row r="338" spans="4:11">
      <c r="D338" s="4"/>
      <c r="E338" s="4"/>
      <c r="F338" s="26"/>
      <c r="G338" s="26"/>
      <c r="H338" s="26"/>
      <c r="I338" s="26"/>
      <c r="J338" s="26"/>
      <c r="K338" s="1"/>
    </row>
    <row r="339" spans="4:11">
      <c r="D339" s="4"/>
      <c r="E339" s="4"/>
      <c r="F339" s="26"/>
      <c r="G339" s="26"/>
      <c r="H339" s="26"/>
      <c r="I339" s="26"/>
      <c r="J339" s="26"/>
      <c r="K339" s="1"/>
    </row>
    <row r="340" spans="4:11">
      <c r="D340" s="4"/>
      <c r="E340" s="4"/>
      <c r="F340" s="26"/>
      <c r="G340" s="26"/>
      <c r="H340" s="26"/>
      <c r="I340" s="26"/>
      <c r="J340" s="26"/>
      <c r="K340" s="1"/>
    </row>
    <row r="341" spans="4:11">
      <c r="D341" s="4"/>
      <c r="E341" s="4"/>
      <c r="F341" s="26"/>
      <c r="G341" s="26"/>
      <c r="H341" s="26"/>
      <c r="I341" s="26"/>
      <c r="J341" s="26"/>
      <c r="K341" s="1"/>
    </row>
    <row r="342" spans="4:11">
      <c r="D342" s="4"/>
      <c r="E342" s="4"/>
      <c r="F342" s="26"/>
      <c r="G342" s="26"/>
      <c r="H342" s="26"/>
      <c r="I342" s="26"/>
      <c r="J342" s="26"/>
      <c r="K342" s="1"/>
    </row>
    <row r="343" spans="4:11">
      <c r="D343" s="4"/>
      <c r="E343" s="4"/>
      <c r="F343" s="26"/>
      <c r="G343" s="26"/>
      <c r="H343" s="26"/>
      <c r="I343" s="26"/>
      <c r="J343" s="26"/>
      <c r="K343" s="1"/>
    </row>
    <row r="344" spans="4:11">
      <c r="D344" s="4"/>
      <c r="E344" s="4"/>
      <c r="F344" s="26"/>
      <c r="G344" s="26"/>
      <c r="H344" s="26"/>
      <c r="I344" s="26"/>
      <c r="J344" s="26"/>
      <c r="K344" s="1"/>
    </row>
    <row r="345" spans="4:11">
      <c r="D345" s="4"/>
      <c r="E345" s="4"/>
      <c r="F345" s="26"/>
      <c r="G345" s="26"/>
      <c r="H345" s="26"/>
      <c r="I345" s="26"/>
      <c r="J345" s="26"/>
      <c r="K345" s="1"/>
    </row>
    <row r="346" spans="4:11">
      <c r="D346" s="4"/>
      <c r="E346" s="4"/>
      <c r="F346" s="26"/>
      <c r="G346" s="26"/>
      <c r="H346" s="26"/>
      <c r="I346" s="26"/>
      <c r="J346" s="26"/>
      <c r="K346" s="1"/>
    </row>
    <row r="347" spans="4:11">
      <c r="D347" s="4"/>
      <c r="E347" s="4"/>
      <c r="F347" s="26"/>
      <c r="G347" s="26"/>
      <c r="H347" s="26"/>
      <c r="I347" s="26"/>
      <c r="J347" s="26"/>
      <c r="K347" s="1"/>
    </row>
    <row r="348" spans="4:11">
      <c r="D348" s="4"/>
      <c r="E348" s="4"/>
      <c r="F348" s="26"/>
      <c r="G348" s="26"/>
      <c r="H348" s="26"/>
      <c r="I348" s="26"/>
      <c r="J348" s="26"/>
      <c r="K348" s="1"/>
    </row>
    <row r="349" spans="4:11">
      <c r="D349" s="4"/>
      <c r="E349" s="4"/>
      <c r="F349" s="26"/>
      <c r="G349" s="26"/>
      <c r="H349" s="26"/>
      <c r="I349" s="26"/>
      <c r="J349" s="26"/>
      <c r="K349" s="1"/>
    </row>
    <row r="350" spans="4:11">
      <c r="D350" s="4"/>
      <c r="E350" s="4"/>
      <c r="F350" s="26"/>
      <c r="G350" s="26"/>
      <c r="H350" s="26"/>
      <c r="I350" s="26"/>
      <c r="J350" s="26"/>
      <c r="K350" s="1"/>
    </row>
    <row r="351" spans="4:11">
      <c r="D351" s="4"/>
      <c r="E351" s="4"/>
      <c r="F351" s="26"/>
      <c r="G351" s="26"/>
      <c r="H351" s="26"/>
      <c r="I351" s="26"/>
      <c r="J351" s="26"/>
      <c r="K351" s="1"/>
    </row>
    <row r="352" spans="4:11">
      <c r="D352" s="4"/>
      <c r="E352" s="4"/>
      <c r="F352" s="26"/>
      <c r="G352" s="26"/>
      <c r="H352" s="26"/>
      <c r="I352" s="26"/>
      <c r="J352" s="26"/>
      <c r="K352" s="1"/>
    </row>
    <row r="353" spans="4:11">
      <c r="D353" s="4"/>
      <c r="E353" s="4"/>
      <c r="F353" s="26"/>
      <c r="G353" s="26"/>
      <c r="H353" s="26"/>
      <c r="I353" s="26"/>
      <c r="J353" s="26"/>
      <c r="K353" s="1"/>
    </row>
    <row r="354" spans="4:11">
      <c r="D354" s="4"/>
      <c r="E354" s="4"/>
      <c r="F354" s="26"/>
      <c r="G354" s="26"/>
      <c r="H354" s="26"/>
      <c r="I354" s="26"/>
      <c r="J354" s="26"/>
      <c r="K354" s="1"/>
    </row>
    <row r="355" spans="4:11">
      <c r="D355" s="4"/>
      <c r="E355" s="4"/>
      <c r="F355" s="26"/>
      <c r="G355" s="26"/>
      <c r="H355" s="26"/>
      <c r="I355" s="26"/>
      <c r="J355" s="26"/>
      <c r="K355" s="1"/>
    </row>
    <row r="356" spans="4:11">
      <c r="D356" s="4"/>
      <c r="E356" s="4"/>
      <c r="F356" s="26"/>
      <c r="G356" s="26"/>
      <c r="H356" s="26"/>
      <c r="I356" s="26"/>
      <c r="J356" s="26"/>
      <c r="K356" s="1"/>
    </row>
    <row r="357" spans="4:11">
      <c r="D357" s="4"/>
      <c r="E357" s="4"/>
      <c r="F357" s="26"/>
      <c r="G357" s="26"/>
      <c r="H357" s="26"/>
      <c r="I357" s="26"/>
      <c r="J357" s="26"/>
      <c r="K357" s="1"/>
    </row>
    <row r="358" spans="4:11">
      <c r="D358" s="4"/>
      <c r="E358" s="4"/>
      <c r="F358" s="26"/>
      <c r="G358" s="26"/>
      <c r="H358" s="26"/>
      <c r="I358" s="26"/>
      <c r="J358" s="26"/>
      <c r="K358" s="1"/>
    </row>
    <row r="359" spans="4:11">
      <c r="D359" s="4"/>
      <c r="E359" s="4"/>
      <c r="F359" s="26"/>
      <c r="G359" s="26"/>
      <c r="H359" s="26"/>
      <c r="I359" s="26"/>
      <c r="J359" s="26"/>
      <c r="K359" s="1"/>
    </row>
    <row r="360" spans="4:11">
      <c r="D360" s="4"/>
      <c r="E360" s="4"/>
      <c r="F360" s="26"/>
      <c r="G360" s="26"/>
      <c r="H360" s="26"/>
      <c r="I360" s="26"/>
      <c r="J360" s="26"/>
      <c r="K360" s="1"/>
    </row>
    <row r="361" spans="4:11">
      <c r="D361" s="4"/>
      <c r="E361" s="4"/>
      <c r="F361" s="26"/>
      <c r="G361" s="26"/>
      <c r="H361" s="26"/>
      <c r="I361" s="26"/>
      <c r="J361" s="26"/>
      <c r="K361" s="1"/>
    </row>
    <row r="362" spans="4:11">
      <c r="D362" s="4"/>
      <c r="E362" s="4"/>
      <c r="F362" s="26"/>
      <c r="G362" s="26"/>
      <c r="H362" s="26"/>
      <c r="I362" s="26"/>
      <c r="J362" s="26"/>
      <c r="K362" s="1"/>
    </row>
    <row r="363" spans="4:11">
      <c r="D363" s="4"/>
      <c r="E363" s="4"/>
      <c r="F363" s="26"/>
      <c r="G363" s="26"/>
      <c r="H363" s="26"/>
      <c r="I363" s="26"/>
      <c r="J363" s="26"/>
      <c r="K363" s="1"/>
    </row>
    <row r="364" spans="4:11">
      <c r="D364" s="4"/>
      <c r="E364" s="4"/>
      <c r="F364" s="26"/>
      <c r="G364" s="26"/>
      <c r="H364" s="26"/>
      <c r="I364" s="26"/>
      <c r="J364" s="26"/>
      <c r="K364" s="1"/>
    </row>
    <row r="365" spans="4:11">
      <c r="D365" s="4"/>
      <c r="E365" s="4"/>
      <c r="F365" s="26"/>
      <c r="G365" s="26"/>
      <c r="H365" s="26"/>
      <c r="I365" s="26"/>
      <c r="J365" s="26"/>
      <c r="K365" s="1"/>
    </row>
    <row r="366" spans="4:11">
      <c r="D366" s="4"/>
      <c r="E366" s="4"/>
      <c r="F366" s="26"/>
      <c r="G366" s="26"/>
      <c r="H366" s="26"/>
      <c r="I366" s="26"/>
      <c r="J366" s="26"/>
      <c r="K366" s="1"/>
    </row>
    <row r="367" spans="4:11">
      <c r="D367" s="4"/>
      <c r="E367" s="4"/>
      <c r="F367" s="26"/>
      <c r="G367" s="26"/>
      <c r="H367" s="26"/>
      <c r="I367" s="26"/>
      <c r="J367" s="26"/>
      <c r="K367" s="1"/>
    </row>
    <row r="368" spans="4:11">
      <c r="D368" s="4"/>
      <c r="E368" s="4"/>
      <c r="F368" s="26"/>
      <c r="G368" s="26"/>
      <c r="H368" s="26"/>
      <c r="I368" s="26"/>
      <c r="J368" s="26"/>
      <c r="K368" s="1"/>
    </row>
    <row r="369" spans="4:11">
      <c r="D369" s="4"/>
      <c r="E369" s="4"/>
      <c r="F369" s="26"/>
      <c r="G369" s="26"/>
      <c r="H369" s="26"/>
      <c r="I369" s="26"/>
      <c r="J369" s="26"/>
      <c r="K369" s="1"/>
    </row>
    <row r="370" spans="4:11">
      <c r="D370" s="4"/>
      <c r="E370" s="4"/>
      <c r="F370" s="26"/>
      <c r="G370" s="26"/>
      <c r="H370" s="26"/>
      <c r="I370" s="26"/>
      <c r="J370" s="26"/>
      <c r="K370" s="1"/>
    </row>
    <row r="371" spans="4:11">
      <c r="D371" s="4"/>
      <c r="E371" s="4"/>
      <c r="F371" s="26"/>
      <c r="G371" s="26"/>
      <c r="H371" s="26"/>
      <c r="I371" s="26"/>
      <c r="J371" s="26"/>
      <c r="K371" s="1"/>
    </row>
    <row r="372" spans="4:11">
      <c r="D372" s="4"/>
      <c r="E372" s="4"/>
      <c r="F372" s="26"/>
      <c r="G372" s="26"/>
      <c r="H372" s="26"/>
      <c r="I372" s="26"/>
      <c r="J372" s="26"/>
      <c r="K372" s="1"/>
    </row>
    <row r="373" spans="4:11">
      <c r="D373" s="4"/>
      <c r="E373" s="4"/>
      <c r="F373" s="26"/>
      <c r="G373" s="26"/>
      <c r="H373" s="26"/>
      <c r="I373" s="26"/>
      <c r="J373" s="26"/>
      <c r="K373" s="1"/>
    </row>
    <row r="374" spans="4:11">
      <c r="D374" s="4"/>
      <c r="E374" s="4"/>
      <c r="F374" s="26"/>
      <c r="G374" s="26"/>
      <c r="H374" s="26"/>
      <c r="I374" s="26"/>
      <c r="J374" s="26"/>
      <c r="K374" s="1"/>
    </row>
    <row r="375" spans="4:11">
      <c r="D375" s="4"/>
      <c r="E375" s="4"/>
      <c r="F375" s="26"/>
      <c r="G375" s="26"/>
      <c r="H375" s="26"/>
      <c r="I375" s="26"/>
      <c r="J375" s="26"/>
      <c r="K375" s="1"/>
    </row>
    <row r="376" spans="4:11">
      <c r="D376" s="4"/>
      <c r="E376" s="4"/>
      <c r="F376" s="26"/>
      <c r="G376" s="26"/>
      <c r="H376" s="26"/>
      <c r="I376" s="26"/>
      <c r="J376" s="26"/>
      <c r="K376" s="1"/>
    </row>
    <row r="377" spans="4:11">
      <c r="D377" s="4"/>
      <c r="E377" s="4"/>
      <c r="F377" s="26"/>
      <c r="G377" s="26"/>
      <c r="H377" s="26"/>
      <c r="I377" s="26"/>
      <c r="J377" s="26"/>
      <c r="K377" s="1"/>
    </row>
    <row r="378" spans="4:11">
      <c r="D378" s="4"/>
      <c r="E378" s="4"/>
      <c r="F378" s="26"/>
      <c r="G378" s="26"/>
      <c r="H378" s="26"/>
      <c r="I378" s="26"/>
      <c r="J378" s="26"/>
      <c r="K378" s="1"/>
    </row>
    <row r="379" spans="4:11">
      <c r="D379" s="4"/>
      <c r="E379" s="4"/>
      <c r="F379" s="26"/>
      <c r="G379" s="26"/>
      <c r="H379" s="26"/>
      <c r="I379" s="26"/>
      <c r="J379" s="26"/>
      <c r="K379" s="1"/>
    </row>
    <row r="380" spans="4:11">
      <c r="D380" s="4"/>
      <c r="E380" s="4"/>
      <c r="F380" s="26"/>
      <c r="G380" s="26"/>
      <c r="H380" s="26"/>
      <c r="I380" s="26"/>
      <c r="J380" s="26"/>
      <c r="K380" s="1"/>
    </row>
    <row r="381" spans="4:11">
      <c r="D381" s="4"/>
      <c r="E381" s="4"/>
      <c r="F381" s="26"/>
      <c r="G381" s="26"/>
      <c r="H381" s="26"/>
      <c r="I381" s="26"/>
      <c r="J381" s="26"/>
      <c r="K381" s="1"/>
    </row>
    <row r="382" spans="4:11">
      <c r="D382" s="4"/>
      <c r="E382" s="4"/>
      <c r="F382" s="26"/>
      <c r="G382" s="26"/>
      <c r="H382" s="26"/>
      <c r="I382" s="26"/>
      <c r="J382" s="26"/>
      <c r="K382" s="1"/>
    </row>
    <row r="383" spans="4:11">
      <c r="D383" s="4"/>
      <c r="E383" s="4"/>
      <c r="F383" s="26"/>
      <c r="G383" s="26"/>
      <c r="H383" s="26"/>
      <c r="I383" s="26"/>
      <c r="J383" s="26"/>
      <c r="K383" s="1"/>
    </row>
    <row r="384" spans="4:11">
      <c r="D384" s="4"/>
      <c r="E384" s="4"/>
      <c r="F384" s="26"/>
      <c r="G384" s="26"/>
      <c r="H384" s="26"/>
      <c r="I384" s="26"/>
      <c r="J384" s="26"/>
      <c r="K384" s="1"/>
    </row>
    <row r="385" spans="4:11">
      <c r="D385" s="4"/>
      <c r="E385" s="4"/>
      <c r="F385" s="26"/>
      <c r="G385" s="26"/>
      <c r="H385" s="26"/>
      <c r="I385" s="26"/>
      <c r="J385" s="26"/>
      <c r="K385" s="1"/>
    </row>
    <row r="386" spans="4:11">
      <c r="D386" s="4"/>
      <c r="E386" s="4"/>
      <c r="F386" s="26"/>
      <c r="G386" s="26"/>
      <c r="H386" s="26"/>
      <c r="I386" s="26"/>
      <c r="J386" s="26"/>
      <c r="K386" s="1"/>
    </row>
    <row r="387" spans="4:11">
      <c r="D387" s="4"/>
      <c r="E387" s="4"/>
      <c r="F387" s="26"/>
      <c r="G387" s="26"/>
      <c r="H387" s="26"/>
      <c r="I387" s="26"/>
      <c r="J387" s="26"/>
      <c r="K387" s="1"/>
    </row>
    <row r="388" spans="4:11">
      <c r="D388" s="4"/>
      <c r="E388" s="4"/>
      <c r="F388" s="26"/>
      <c r="G388" s="26"/>
      <c r="H388" s="26"/>
      <c r="I388" s="26"/>
      <c r="J388" s="26"/>
      <c r="K388" s="1"/>
    </row>
    <row r="389" spans="4:11">
      <c r="D389" s="4"/>
      <c r="E389" s="4"/>
      <c r="F389" s="26"/>
      <c r="G389" s="26"/>
      <c r="H389" s="26"/>
      <c r="I389" s="26"/>
      <c r="J389" s="26"/>
      <c r="K389" s="1"/>
    </row>
    <row r="390" spans="4:11">
      <c r="D390" s="4"/>
      <c r="E390" s="4"/>
      <c r="F390" s="26"/>
      <c r="G390" s="26"/>
      <c r="H390" s="26"/>
      <c r="I390" s="26"/>
      <c r="J390" s="26"/>
      <c r="K390" s="1"/>
    </row>
    <row r="391" spans="4:11">
      <c r="D391" s="4"/>
      <c r="E391" s="4"/>
      <c r="F391" s="26"/>
      <c r="G391" s="26"/>
      <c r="H391" s="26"/>
      <c r="I391" s="26"/>
      <c r="J391" s="26"/>
      <c r="K391" s="1"/>
    </row>
    <row r="392" spans="4:11">
      <c r="D392" s="4"/>
      <c r="E392" s="4"/>
      <c r="F392" s="26"/>
      <c r="G392" s="26"/>
      <c r="H392" s="26"/>
      <c r="I392" s="26"/>
      <c r="J392" s="26"/>
      <c r="K392" s="1"/>
    </row>
    <row r="393" spans="4:11">
      <c r="D393" s="4"/>
      <c r="E393" s="4"/>
      <c r="F393" s="26"/>
      <c r="G393" s="26"/>
      <c r="H393" s="26"/>
      <c r="I393" s="26"/>
      <c r="J393" s="26"/>
      <c r="K393" s="1"/>
    </row>
    <row r="394" spans="4:11">
      <c r="D394" s="4"/>
      <c r="E394" s="4"/>
      <c r="F394" s="26"/>
      <c r="G394" s="26"/>
      <c r="H394" s="26"/>
      <c r="I394" s="26"/>
      <c r="J394" s="26"/>
      <c r="K394" s="1"/>
    </row>
    <row r="395" spans="4:11">
      <c r="D395" s="4"/>
      <c r="E395" s="4"/>
      <c r="F395" s="26"/>
      <c r="G395" s="26"/>
      <c r="H395" s="26"/>
      <c r="I395" s="26"/>
      <c r="J395" s="26"/>
      <c r="K395" s="1"/>
    </row>
    <row r="396" spans="4:11">
      <c r="D396" s="4"/>
      <c r="E396" s="4"/>
      <c r="F396" s="26"/>
      <c r="G396" s="26"/>
      <c r="H396" s="26"/>
      <c r="I396" s="26"/>
      <c r="J396" s="26"/>
      <c r="K396" s="1"/>
    </row>
    <row r="397" spans="4:11">
      <c r="D397" s="4"/>
      <c r="E397" s="4"/>
      <c r="F397" s="26"/>
      <c r="G397" s="26"/>
      <c r="H397" s="26"/>
      <c r="I397" s="26"/>
      <c r="J397" s="26"/>
      <c r="K397" s="1"/>
    </row>
    <row r="398" spans="4:11">
      <c r="D398" s="4"/>
      <c r="E398" s="4"/>
      <c r="F398" s="26"/>
      <c r="G398" s="26"/>
      <c r="H398" s="26"/>
      <c r="I398" s="26"/>
      <c r="J398" s="26"/>
      <c r="K398" s="1"/>
    </row>
    <row r="399" spans="4:11">
      <c r="D399" s="4"/>
      <c r="E399" s="4"/>
      <c r="F399" s="26"/>
      <c r="G399" s="26"/>
      <c r="H399" s="26"/>
      <c r="I399" s="26"/>
      <c r="J399" s="26"/>
      <c r="K399" s="1"/>
    </row>
    <row r="400" spans="4:11">
      <c r="D400" s="4"/>
      <c r="E400" s="4"/>
      <c r="F400" s="26"/>
      <c r="G400" s="26"/>
      <c r="H400" s="26"/>
      <c r="I400" s="26"/>
      <c r="J400" s="26"/>
      <c r="K400" s="1"/>
    </row>
    <row r="401" spans="4:11">
      <c r="D401" s="4"/>
      <c r="E401" s="4"/>
      <c r="F401" s="26"/>
      <c r="G401" s="26"/>
      <c r="H401" s="26"/>
      <c r="I401" s="26"/>
      <c r="J401" s="26"/>
      <c r="K401" s="1"/>
    </row>
    <row r="402" spans="4:11">
      <c r="D402" s="4"/>
      <c r="E402" s="4"/>
      <c r="F402" s="26"/>
      <c r="G402" s="26"/>
      <c r="H402" s="26"/>
      <c r="I402" s="26"/>
      <c r="J402" s="26"/>
      <c r="K402" s="1"/>
    </row>
    <row r="403" spans="4:11">
      <c r="D403" s="4"/>
      <c r="E403" s="4"/>
      <c r="F403" s="26"/>
      <c r="G403" s="26"/>
      <c r="H403" s="26"/>
      <c r="I403" s="26"/>
      <c r="J403" s="26"/>
      <c r="K403" s="1"/>
    </row>
    <row r="404" spans="4:11">
      <c r="D404" s="4"/>
      <c r="E404" s="4"/>
      <c r="F404" s="26"/>
      <c r="G404" s="26"/>
      <c r="H404" s="26"/>
      <c r="I404" s="26"/>
      <c r="J404" s="26"/>
      <c r="K404" s="1"/>
    </row>
    <row r="405" spans="4:11">
      <c r="D405" s="4"/>
      <c r="E405" s="4"/>
      <c r="F405" s="26"/>
      <c r="G405" s="26"/>
      <c r="H405" s="26"/>
      <c r="I405" s="26"/>
      <c r="J405" s="26"/>
      <c r="K405" s="1"/>
    </row>
    <row r="406" spans="4:11">
      <c r="D406" s="4"/>
      <c r="E406" s="4"/>
      <c r="F406" s="26"/>
      <c r="G406" s="26"/>
      <c r="H406" s="26"/>
      <c r="I406" s="26"/>
      <c r="J406" s="26"/>
      <c r="K406" s="1"/>
    </row>
    <row r="407" spans="4:11">
      <c r="D407" s="4"/>
      <c r="E407" s="4"/>
      <c r="F407" s="26"/>
      <c r="G407" s="26"/>
      <c r="H407" s="26"/>
      <c r="I407" s="26"/>
      <c r="J407" s="26"/>
      <c r="K407" s="1"/>
    </row>
    <row r="408" spans="4:11">
      <c r="D408" s="4"/>
      <c r="E408" s="4"/>
      <c r="F408" s="26"/>
      <c r="G408" s="26"/>
      <c r="H408" s="26"/>
      <c r="I408" s="26"/>
      <c r="J408" s="26"/>
      <c r="K408" s="1"/>
    </row>
    <row r="409" spans="4:11">
      <c r="D409" s="4"/>
      <c r="E409" s="4"/>
      <c r="F409" s="26"/>
      <c r="G409" s="26"/>
      <c r="H409" s="26"/>
      <c r="I409" s="26"/>
      <c r="J409" s="26"/>
      <c r="K409" s="1"/>
    </row>
    <row r="410" spans="4:11">
      <c r="D410" s="4"/>
      <c r="E410" s="4"/>
      <c r="F410" s="26"/>
      <c r="G410" s="26"/>
      <c r="H410" s="26"/>
      <c r="I410" s="26"/>
      <c r="J410" s="26"/>
      <c r="K410" s="1"/>
    </row>
    <row r="411" spans="4:11">
      <c r="D411" s="4"/>
      <c r="E411" s="4"/>
      <c r="F411" s="26"/>
      <c r="G411" s="26"/>
      <c r="H411" s="26"/>
      <c r="I411" s="26"/>
      <c r="J411" s="26"/>
      <c r="K411" s="1"/>
    </row>
    <row r="412" spans="4:11">
      <c r="D412" s="4"/>
      <c r="E412" s="4"/>
      <c r="F412" s="26"/>
      <c r="G412" s="26"/>
      <c r="H412" s="26"/>
      <c r="I412" s="26"/>
      <c r="J412" s="26"/>
      <c r="K412" s="1"/>
    </row>
    <row r="413" spans="4:11">
      <c r="D413" s="4"/>
      <c r="E413" s="4"/>
      <c r="F413" s="26"/>
      <c r="G413" s="26"/>
      <c r="H413" s="26"/>
      <c r="I413" s="26"/>
      <c r="J413" s="26"/>
      <c r="K413" s="1"/>
    </row>
    <row r="414" spans="4:11">
      <c r="D414" s="4"/>
      <c r="E414" s="4"/>
      <c r="F414" s="26"/>
      <c r="G414" s="26"/>
      <c r="H414" s="26"/>
      <c r="I414" s="26"/>
      <c r="J414" s="26"/>
      <c r="K414" s="1"/>
    </row>
    <row r="415" spans="4:11">
      <c r="D415" s="4"/>
      <c r="E415" s="4"/>
      <c r="F415" s="26"/>
      <c r="G415" s="26"/>
      <c r="H415" s="26"/>
      <c r="I415" s="26"/>
      <c r="J415" s="26"/>
      <c r="K415" s="1"/>
    </row>
    <row r="416" spans="4:11">
      <c r="D416" s="4"/>
      <c r="E416" s="4"/>
      <c r="F416" s="26"/>
      <c r="G416" s="26"/>
      <c r="H416" s="26"/>
      <c r="I416" s="26"/>
      <c r="J416" s="26"/>
      <c r="K416" s="1"/>
    </row>
    <row r="417" spans="4:11">
      <c r="D417" s="4"/>
      <c r="E417" s="4"/>
      <c r="F417" s="26"/>
      <c r="G417" s="26"/>
      <c r="H417" s="26"/>
      <c r="I417" s="26"/>
      <c r="J417" s="26"/>
      <c r="K417" s="1"/>
    </row>
    <row r="418" spans="4:11">
      <c r="D418" s="4"/>
      <c r="E418" s="4"/>
      <c r="F418" s="26"/>
      <c r="G418" s="26"/>
      <c r="H418" s="26"/>
      <c r="I418" s="26"/>
      <c r="J418" s="26"/>
      <c r="K418" s="1"/>
    </row>
    <row r="419" spans="4:11">
      <c r="D419" s="4"/>
      <c r="E419" s="4"/>
      <c r="F419" s="26"/>
      <c r="G419" s="26"/>
      <c r="H419" s="26"/>
      <c r="I419" s="26"/>
      <c r="J419" s="26"/>
      <c r="K419" s="1"/>
    </row>
    <row r="420" spans="4:11">
      <c r="D420" s="4"/>
      <c r="E420" s="4"/>
      <c r="F420" s="26"/>
      <c r="G420" s="26"/>
      <c r="H420" s="26"/>
      <c r="I420" s="26"/>
      <c r="J420" s="26"/>
      <c r="K420" s="1"/>
    </row>
    <row r="421" spans="4:11">
      <c r="D421" s="4"/>
      <c r="E421" s="4"/>
      <c r="F421" s="26"/>
      <c r="G421" s="26"/>
      <c r="H421" s="26"/>
      <c r="I421" s="26"/>
      <c r="J421" s="26"/>
      <c r="K421" s="1"/>
    </row>
    <row r="422" spans="4:11">
      <c r="D422" s="4"/>
      <c r="E422" s="4"/>
      <c r="F422" s="26"/>
      <c r="G422" s="26"/>
      <c r="H422" s="26"/>
      <c r="I422" s="26"/>
      <c r="J422" s="26"/>
      <c r="K422" s="1"/>
    </row>
    <row r="423" spans="4:11">
      <c r="D423" s="4"/>
      <c r="E423" s="4"/>
      <c r="F423" s="26"/>
      <c r="G423" s="26"/>
      <c r="H423" s="26"/>
      <c r="I423" s="26"/>
      <c r="J423" s="26"/>
      <c r="K423" s="1"/>
    </row>
    <row r="424" spans="4:11">
      <c r="D424" s="4"/>
      <c r="E424" s="4"/>
      <c r="F424" s="26"/>
      <c r="G424" s="26"/>
      <c r="H424" s="26"/>
      <c r="I424" s="26"/>
      <c r="J424" s="26"/>
      <c r="K424" s="1"/>
    </row>
    <row r="425" spans="4:11">
      <c r="D425" s="4"/>
      <c r="E425" s="4"/>
      <c r="F425" s="26"/>
      <c r="G425" s="26"/>
      <c r="H425" s="26"/>
      <c r="I425" s="26"/>
      <c r="J425" s="26"/>
      <c r="K425" s="1"/>
    </row>
    <row r="426" spans="4:11">
      <c r="D426" s="4"/>
      <c r="E426" s="4"/>
      <c r="F426" s="26"/>
      <c r="G426" s="26"/>
      <c r="H426" s="26"/>
      <c r="I426" s="26"/>
      <c r="J426" s="26"/>
      <c r="K426" s="1"/>
    </row>
    <row r="427" spans="4:11">
      <c r="D427" s="4"/>
      <c r="E427" s="4"/>
      <c r="F427" s="26"/>
      <c r="G427" s="26"/>
      <c r="H427" s="26"/>
      <c r="I427" s="26"/>
      <c r="J427" s="26"/>
      <c r="K427" s="1"/>
    </row>
    <row r="428" spans="4:11">
      <c r="D428" s="4"/>
      <c r="E428" s="4"/>
      <c r="F428" s="26"/>
      <c r="G428" s="26"/>
      <c r="H428" s="26"/>
      <c r="I428" s="26"/>
      <c r="J428" s="26"/>
      <c r="K428" s="1"/>
    </row>
    <row r="429" spans="4:11">
      <c r="D429" s="4"/>
      <c r="E429" s="4"/>
      <c r="F429" s="26"/>
      <c r="G429" s="26"/>
      <c r="H429" s="26"/>
      <c r="I429" s="26"/>
      <c r="J429" s="26"/>
      <c r="K429" s="1"/>
    </row>
    <row r="430" spans="4:11">
      <c r="D430" s="4"/>
      <c r="E430" s="4"/>
      <c r="F430" s="26"/>
      <c r="G430" s="26"/>
      <c r="H430" s="26"/>
      <c r="I430" s="26"/>
      <c r="J430" s="26"/>
      <c r="K430" s="1"/>
    </row>
    <row r="431" spans="4:11">
      <c r="D431" s="4"/>
      <c r="E431" s="4"/>
      <c r="F431" s="26"/>
      <c r="G431" s="26"/>
      <c r="H431" s="26"/>
      <c r="I431" s="26"/>
      <c r="J431" s="26"/>
      <c r="K431" s="1"/>
    </row>
    <row r="432" spans="4:11">
      <c r="D432" s="4"/>
      <c r="E432" s="4"/>
      <c r="F432" s="26"/>
      <c r="G432" s="26"/>
      <c r="H432" s="26"/>
      <c r="I432" s="26"/>
      <c r="J432" s="26"/>
      <c r="K432" s="1"/>
    </row>
    <row r="433" spans="4:11">
      <c r="D433" s="4"/>
      <c r="E433" s="4"/>
      <c r="F433" s="26"/>
      <c r="G433" s="26"/>
      <c r="H433" s="26"/>
      <c r="I433" s="26"/>
      <c r="J433" s="26"/>
      <c r="K433" s="1"/>
    </row>
    <row r="434" spans="4:11">
      <c r="D434" s="4"/>
      <c r="E434" s="4"/>
      <c r="F434" s="26"/>
      <c r="G434" s="26"/>
      <c r="H434" s="26"/>
      <c r="I434" s="26"/>
      <c r="J434" s="26"/>
      <c r="K434" s="1"/>
    </row>
    <row r="435" spans="4:11">
      <c r="D435" s="4"/>
      <c r="E435" s="4"/>
      <c r="F435" s="26"/>
      <c r="G435" s="26"/>
      <c r="H435" s="26"/>
      <c r="I435" s="26"/>
      <c r="J435" s="26"/>
      <c r="K435" s="1"/>
    </row>
    <row r="436" spans="4:11">
      <c r="D436" s="4"/>
      <c r="E436" s="4"/>
      <c r="F436" s="26"/>
      <c r="G436" s="26"/>
      <c r="H436" s="26"/>
      <c r="I436" s="26"/>
      <c r="J436" s="26"/>
      <c r="K436" s="1"/>
    </row>
    <row r="437" spans="4:11">
      <c r="D437" s="4"/>
      <c r="E437" s="4"/>
      <c r="F437" s="26"/>
      <c r="G437" s="26"/>
      <c r="H437" s="26"/>
      <c r="I437" s="26"/>
      <c r="J437" s="26"/>
      <c r="K437" s="1"/>
    </row>
    <row r="438" spans="4:11">
      <c r="D438" s="4"/>
      <c r="E438" s="4"/>
      <c r="F438" s="26"/>
      <c r="G438" s="26"/>
      <c r="H438" s="26"/>
      <c r="I438" s="26"/>
      <c r="J438" s="26"/>
      <c r="K438" s="1"/>
    </row>
    <row r="439" spans="4:11">
      <c r="D439" s="4"/>
      <c r="E439" s="4"/>
      <c r="F439" s="26"/>
      <c r="G439" s="26"/>
      <c r="H439" s="26"/>
      <c r="I439" s="26"/>
      <c r="J439" s="26"/>
      <c r="K439" s="1"/>
    </row>
    <row r="440" spans="4:11">
      <c r="D440" s="4"/>
      <c r="E440" s="4"/>
      <c r="F440" s="26"/>
      <c r="G440" s="26"/>
      <c r="H440" s="26"/>
      <c r="I440" s="26"/>
      <c r="J440" s="26"/>
      <c r="K440" s="1"/>
    </row>
    <row r="441" spans="4:11">
      <c r="D441" s="4"/>
      <c r="E441" s="4"/>
      <c r="F441" s="26"/>
      <c r="G441" s="26"/>
      <c r="H441" s="26"/>
      <c r="I441" s="26"/>
      <c r="J441" s="26"/>
      <c r="K441" s="1"/>
    </row>
    <row r="442" spans="4:11">
      <c r="D442" s="4"/>
      <c r="E442" s="4"/>
      <c r="F442" s="26"/>
      <c r="G442" s="26"/>
      <c r="H442" s="26"/>
      <c r="I442" s="26"/>
      <c r="J442" s="26"/>
      <c r="K442" s="1"/>
    </row>
    <row r="443" spans="4:11">
      <c r="D443" s="4"/>
      <c r="E443" s="4"/>
      <c r="F443" s="26"/>
      <c r="G443" s="26"/>
      <c r="H443" s="26"/>
      <c r="I443" s="26"/>
      <c r="J443" s="26"/>
      <c r="K443" s="1"/>
    </row>
    <row r="444" spans="4:11">
      <c r="D444" s="4"/>
      <c r="E444" s="4"/>
      <c r="F444" s="26"/>
      <c r="G444" s="26"/>
      <c r="H444" s="26"/>
      <c r="I444" s="26"/>
      <c r="J444" s="26"/>
      <c r="K444" s="1"/>
    </row>
    <row r="445" spans="4:11">
      <c r="D445" s="4"/>
      <c r="E445" s="4"/>
      <c r="F445" s="26"/>
      <c r="G445" s="26"/>
      <c r="H445" s="26"/>
      <c r="I445" s="26"/>
      <c r="J445" s="26"/>
      <c r="K445" s="1"/>
    </row>
    <row r="446" spans="4:11">
      <c r="D446" s="4"/>
      <c r="E446" s="4"/>
      <c r="F446" s="26"/>
      <c r="G446" s="26"/>
      <c r="H446" s="26"/>
      <c r="I446" s="26"/>
      <c r="J446" s="26"/>
      <c r="K446" s="1"/>
    </row>
    <row r="447" spans="4:11">
      <c r="D447" s="4"/>
      <c r="E447" s="4"/>
      <c r="F447" s="26"/>
      <c r="G447" s="26"/>
      <c r="H447" s="26"/>
      <c r="I447" s="26"/>
      <c r="J447" s="26"/>
      <c r="K447" s="1"/>
    </row>
    <row r="448" spans="4:11">
      <c r="D448" s="4"/>
      <c r="E448" s="4"/>
      <c r="F448" s="26"/>
      <c r="G448" s="26"/>
      <c r="H448" s="26"/>
      <c r="I448" s="26"/>
      <c r="J448" s="26"/>
      <c r="K448" s="1"/>
    </row>
    <row r="449" spans="4:11">
      <c r="D449" s="4"/>
      <c r="E449" s="4"/>
      <c r="F449" s="26"/>
      <c r="G449" s="26"/>
      <c r="H449" s="26"/>
      <c r="I449" s="26"/>
      <c r="J449" s="26"/>
      <c r="K449" s="1"/>
    </row>
    <row r="450" spans="4:11">
      <c r="D450" s="4"/>
      <c r="E450" s="4"/>
      <c r="F450" s="26"/>
      <c r="G450" s="26"/>
      <c r="H450" s="26"/>
      <c r="I450" s="26"/>
      <c r="J450" s="26"/>
      <c r="K450" s="1"/>
    </row>
    <row r="451" spans="4:11">
      <c r="D451" s="4"/>
      <c r="E451" s="4"/>
      <c r="F451" s="26"/>
      <c r="G451" s="26"/>
      <c r="H451" s="26"/>
      <c r="I451" s="26"/>
      <c r="J451" s="26"/>
      <c r="K451" s="1"/>
    </row>
    <row r="452" spans="4:11">
      <c r="D452" s="4"/>
      <c r="E452" s="4"/>
      <c r="F452" s="26"/>
      <c r="G452" s="26"/>
      <c r="H452" s="26"/>
      <c r="I452" s="26"/>
      <c r="J452" s="26"/>
      <c r="K452" s="1"/>
    </row>
    <row r="453" spans="4:11">
      <c r="D453" s="4"/>
      <c r="E453" s="4"/>
      <c r="F453" s="26"/>
      <c r="G453" s="26"/>
      <c r="H453" s="26"/>
      <c r="I453" s="26"/>
      <c r="J453" s="26"/>
      <c r="K453" s="1"/>
    </row>
    <row r="454" spans="4:11">
      <c r="D454" s="4"/>
      <c r="E454" s="4"/>
      <c r="F454" s="26"/>
      <c r="G454" s="26"/>
      <c r="H454" s="26"/>
      <c r="I454" s="26"/>
      <c r="J454" s="26"/>
      <c r="K454" s="1"/>
    </row>
    <row r="455" spans="4:11">
      <c r="D455" s="4"/>
      <c r="E455" s="4"/>
      <c r="F455" s="26"/>
      <c r="G455" s="26"/>
      <c r="H455" s="26"/>
      <c r="I455" s="26"/>
      <c r="J455" s="26"/>
      <c r="K455" s="1"/>
    </row>
    <row r="456" spans="4:11">
      <c r="D456" s="4"/>
      <c r="E456" s="4"/>
      <c r="F456" s="26"/>
      <c r="G456" s="26"/>
      <c r="H456" s="26"/>
      <c r="I456" s="26"/>
      <c r="J456" s="26"/>
      <c r="K456" s="1"/>
    </row>
    <row r="457" spans="4:11">
      <c r="D457" s="4"/>
      <c r="E457" s="4"/>
      <c r="F457" s="26"/>
      <c r="G457" s="26"/>
      <c r="H457" s="26"/>
      <c r="I457" s="26"/>
      <c r="J457" s="26"/>
      <c r="K457" s="1"/>
    </row>
    <row r="458" spans="4:11">
      <c r="D458" s="4"/>
      <c r="E458" s="4"/>
      <c r="F458" s="26"/>
      <c r="G458" s="26"/>
      <c r="H458" s="26"/>
      <c r="I458" s="26"/>
      <c r="J458" s="26"/>
      <c r="K458" s="1"/>
    </row>
    <row r="459" spans="4:11">
      <c r="D459" s="4"/>
      <c r="E459" s="4"/>
      <c r="F459" s="26"/>
      <c r="G459" s="26"/>
      <c r="H459" s="26"/>
      <c r="I459" s="26"/>
      <c r="J459" s="26"/>
      <c r="K459" s="1"/>
    </row>
    <row r="460" spans="4:11">
      <c r="D460" s="4"/>
      <c r="E460" s="4"/>
      <c r="F460" s="26"/>
      <c r="G460" s="26"/>
      <c r="H460" s="26"/>
      <c r="I460" s="26"/>
      <c r="J460" s="26"/>
      <c r="K460" s="1"/>
    </row>
    <row r="461" spans="4:11">
      <c r="D461" s="4"/>
      <c r="E461" s="4"/>
      <c r="F461" s="26"/>
      <c r="G461" s="26"/>
      <c r="H461" s="26"/>
      <c r="I461" s="26"/>
      <c r="J461" s="26"/>
      <c r="K461" s="1"/>
    </row>
    <row r="462" spans="4:11">
      <c r="D462" s="4"/>
      <c r="E462" s="4"/>
      <c r="F462" s="26"/>
      <c r="G462" s="26"/>
      <c r="H462" s="26"/>
      <c r="I462" s="26"/>
      <c r="J462" s="26"/>
      <c r="K462" s="1"/>
    </row>
    <row r="463" spans="4:11">
      <c r="D463" s="4"/>
      <c r="E463" s="4"/>
      <c r="F463" s="26"/>
      <c r="G463" s="26"/>
      <c r="H463" s="26"/>
      <c r="I463" s="26"/>
      <c r="J463" s="26"/>
      <c r="K463" s="1"/>
    </row>
    <row r="464" spans="4:11">
      <c r="D464" s="4"/>
      <c r="E464" s="4"/>
      <c r="F464" s="26"/>
      <c r="G464" s="26"/>
      <c r="H464" s="26"/>
      <c r="I464" s="26"/>
      <c r="J464" s="26"/>
      <c r="K464" s="1"/>
    </row>
    <row r="465" spans="4:11">
      <c r="D465" s="4"/>
      <c r="E465" s="4"/>
      <c r="F465" s="26"/>
      <c r="G465" s="26"/>
      <c r="H465" s="26"/>
      <c r="I465" s="26"/>
      <c r="J465" s="26"/>
      <c r="K465" s="1"/>
    </row>
    <row r="466" spans="4:11">
      <c r="D466" s="4"/>
      <c r="E466" s="4"/>
      <c r="F466" s="26"/>
      <c r="G466" s="26"/>
      <c r="H466" s="26"/>
      <c r="I466" s="26"/>
      <c r="J466" s="26"/>
      <c r="K466" s="1"/>
    </row>
    <row r="467" spans="4:11">
      <c r="D467" s="4"/>
      <c r="E467" s="4"/>
      <c r="F467" s="26"/>
      <c r="G467" s="26"/>
      <c r="H467" s="26"/>
      <c r="I467" s="26"/>
      <c r="J467" s="26"/>
      <c r="K467" s="1"/>
    </row>
    <row r="468" spans="4:11">
      <c r="D468" s="4"/>
      <c r="E468" s="4"/>
      <c r="F468" s="26"/>
      <c r="G468" s="26"/>
      <c r="H468" s="26"/>
      <c r="I468" s="26"/>
      <c r="J468" s="26"/>
      <c r="K468" s="1"/>
    </row>
    <row r="469" spans="4:11">
      <c r="D469" s="4"/>
      <c r="E469" s="4"/>
      <c r="F469" s="26"/>
      <c r="G469" s="26"/>
      <c r="H469" s="26"/>
      <c r="I469" s="26"/>
      <c r="J469" s="26"/>
      <c r="K469" s="1"/>
    </row>
    <row r="470" spans="4:11">
      <c r="D470" s="4"/>
      <c r="E470" s="4"/>
      <c r="F470" s="26"/>
      <c r="G470" s="26"/>
      <c r="H470" s="26"/>
      <c r="I470" s="26"/>
      <c r="J470" s="26"/>
      <c r="K470" s="1"/>
    </row>
    <row r="471" spans="4:11">
      <c r="D471" s="4"/>
      <c r="E471" s="4"/>
      <c r="F471" s="26"/>
      <c r="G471" s="26"/>
      <c r="H471" s="26"/>
      <c r="I471" s="26"/>
      <c r="J471" s="26"/>
      <c r="K471" s="1"/>
    </row>
    <row r="472" spans="4:11">
      <c r="D472" s="4"/>
      <c r="E472" s="4"/>
      <c r="F472" s="26"/>
      <c r="G472" s="26"/>
      <c r="H472" s="26"/>
      <c r="I472" s="26"/>
      <c r="J472" s="26"/>
      <c r="K472" s="1"/>
    </row>
    <row r="473" spans="4:11">
      <c r="D473" s="4"/>
      <c r="E473" s="4"/>
      <c r="F473" s="26"/>
      <c r="G473" s="26"/>
      <c r="H473" s="26"/>
      <c r="I473" s="26"/>
      <c r="J473" s="26"/>
      <c r="K473" s="1"/>
    </row>
    <row r="474" spans="4:11">
      <c r="D474" s="4"/>
      <c r="E474" s="4"/>
      <c r="F474" s="26"/>
      <c r="G474" s="26"/>
      <c r="H474" s="26"/>
      <c r="I474" s="26"/>
      <c r="J474" s="26"/>
      <c r="K474" s="1"/>
    </row>
    <row r="475" spans="4:11">
      <c r="D475" s="4"/>
      <c r="E475" s="4"/>
      <c r="F475" s="26"/>
      <c r="G475" s="26"/>
      <c r="H475" s="26"/>
      <c r="I475" s="26"/>
      <c r="J475" s="26"/>
      <c r="K475" s="1"/>
    </row>
    <row r="476" spans="4:11">
      <c r="D476" s="4"/>
      <c r="E476" s="4"/>
      <c r="F476" s="26"/>
      <c r="G476" s="26"/>
      <c r="H476" s="26"/>
      <c r="I476" s="26"/>
      <c r="J476" s="26"/>
      <c r="K476" s="1"/>
    </row>
    <row r="477" spans="4:11">
      <c r="D477" s="4"/>
      <c r="E477" s="4"/>
      <c r="F477" s="26"/>
      <c r="G477" s="26"/>
      <c r="H477" s="26"/>
      <c r="I477" s="26"/>
      <c r="J477" s="26"/>
      <c r="K477" s="1"/>
    </row>
    <row r="478" spans="4:11">
      <c r="D478" s="4"/>
      <c r="E478" s="4"/>
      <c r="F478" s="26"/>
      <c r="G478" s="26"/>
      <c r="H478" s="26"/>
      <c r="I478" s="26"/>
      <c r="J478" s="26"/>
      <c r="K478" s="1"/>
    </row>
    <row r="479" spans="4:11">
      <c r="D479" s="4"/>
      <c r="E479" s="4"/>
      <c r="F479" s="26"/>
      <c r="G479" s="26"/>
      <c r="H479" s="26"/>
      <c r="I479" s="26"/>
      <c r="J479" s="26"/>
      <c r="K479" s="1"/>
    </row>
    <row r="480" spans="4:11">
      <c r="D480" s="4"/>
      <c r="E480" s="4"/>
      <c r="F480" s="26"/>
      <c r="G480" s="26"/>
      <c r="H480" s="26"/>
      <c r="I480" s="26"/>
      <c r="J480" s="26"/>
      <c r="K480" s="1"/>
    </row>
    <row r="481" spans="4:11">
      <c r="D481" s="4"/>
      <c r="E481" s="4"/>
      <c r="F481" s="26"/>
      <c r="G481" s="26"/>
      <c r="H481" s="26"/>
      <c r="I481" s="26"/>
      <c r="J481" s="26"/>
      <c r="K481" s="1"/>
    </row>
    <row r="482" spans="4:11">
      <c r="D482" s="4"/>
      <c r="E482" s="4"/>
      <c r="F482" s="26"/>
      <c r="G482" s="26"/>
      <c r="H482" s="26"/>
      <c r="I482" s="26"/>
      <c r="J482" s="26"/>
      <c r="K482" s="1"/>
    </row>
    <row r="483" spans="4:11">
      <c r="D483" s="4"/>
      <c r="E483" s="4"/>
      <c r="F483" s="26"/>
      <c r="G483" s="26"/>
      <c r="H483" s="26"/>
      <c r="I483" s="26"/>
      <c r="J483" s="26"/>
      <c r="K483" s="1"/>
    </row>
    <row r="484" spans="4:11">
      <c r="D484" s="4"/>
      <c r="E484" s="4"/>
      <c r="F484" s="26"/>
      <c r="G484" s="26"/>
      <c r="H484" s="26"/>
      <c r="I484" s="26"/>
      <c r="J484" s="26"/>
      <c r="K484" s="1"/>
    </row>
    <row r="485" spans="4:11">
      <c r="D485" s="4"/>
      <c r="E485" s="4"/>
      <c r="F485" s="26"/>
      <c r="G485" s="26"/>
      <c r="H485" s="26"/>
      <c r="I485" s="26"/>
      <c r="J485" s="26"/>
      <c r="K485" s="1"/>
    </row>
    <row r="486" spans="4:11">
      <c r="D486" s="4"/>
      <c r="E486" s="4"/>
      <c r="F486" s="26"/>
      <c r="G486" s="26"/>
      <c r="H486" s="26"/>
      <c r="I486" s="26"/>
      <c r="J486" s="26"/>
      <c r="K486" s="1"/>
    </row>
    <row r="487" spans="4:11">
      <c r="D487" s="4"/>
      <c r="E487" s="4"/>
      <c r="F487" s="26"/>
      <c r="G487" s="26"/>
      <c r="H487" s="26"/>
      <c r="I487" s="26"/>
      <c r="J487" s="26"/>
      <c r="K487" s="1"/>
    </row>
    <row r="488" spans="4:11">
      <c r="D488" s="4"/>
      <c r="E488" s="4"/>
      <c r="F488" s="26"/>
      <c r="G488" s="26"/>
      <c r="H488" s="26"/>
      <c r="I488" s="26"/>
      <c r="J488" s="26"/>
      <c r="K488" s="1"/>
    </row>
    <row r="489" spans="4:11">
      <c r="D489" s="4"/>
      <c r="E489" s="4"/>
      <c r="F489" s="26"/>
      <c r="G489" s="26"/>
      <c r="H489" s="26"/>
      <c r="I489" s="26"/>
      <c r="J489" s="26"/>
      <c r="K489" s="1"/>
    </row>
    <row r="490" spans="4:11">
      <c r="D490" s="4"/>
      <c r="E490" s="4"/>
      <c r="F490" s="26"/>
      <c r="G490" s="26"/>
      <c r="H490" s="26"/>
      <c r="I490" s="26"/>
      <c r="J490" s="26"/>
      <c r="K490" s="1"/>
    </row>
    <row r="491" spans="4:11">
      <c r="D491" s="4"/>
      <c r="E491" s="4"/>
      <c r="F491" s="26"/>
      <c r="G491" s="26"/>
      <c r="H491" s="26"/>
      <c r="I491" s="26"/>
      <c r="J491" s="26"/>
      <c r="K491" s="1"/>
    </row>
    <row r="492" spans="4:11">
      <c r="D492" s="4"/>
      <c r="E492" s="4"/>
      <c r="F492" s="26"/>
      <c r="G492" s="26"/>
      <c r="H492" s="26"/>
      <c r="I492" s="26"/>
      <c r="J492" s="26"/>
      <c r="K492" s="1"/>
    </row>
    <row r="493" spans="4:11">
      <c r="D493" s="4"/>
      <c r="E493" s="4"/>
      <c r="F493" s="26"/>
      <c r="G493" s="26"/>
      <c r="H493" s="26"/>
      <c r="I493" s="26"/>
      <c r="J493" s="26"/>
      <c r="K493" s="1"/>
    </row>
    <row r="494" spans="4:11">
      <c r="D494" s="4"/>
      <c r="E494" s="4"/>
      <c r="F494" s="26"/>
      <c r="G494" s="26"/>
      <c r="H494" s="26"/>
      <c r="I494" s="26"/>
      <c r="J494" s="26"/>
      <c r="K494" s="1"/>
    </row>
    <row r="495" spans="4:11">
      <c r="D495" s="4"/>
      <c r="E495" s="4"/>
      <c r="F495" s="26"/>
      <c r="G495" s="26"/>
      <c r="H495" s="26"/>
      <c r="I495" s="26"/>
      <c r="J495" s="26"/>
      <c r="K495" s="1"/>
    </row>
    <row r="496" spans="4:11">
      <c r="D496" s="4"/>
      <c r="E496" s="4"/>
      <c r="F496" s="26"/>
      <c r="G496" s="26"/>
      <c r="H496" s="26"/>
      <c r="I496" s="26"/>
      <c r="J496" s="26"/>
      <c r="K496" s="1"/>
    </row>
    <row r="497" spans="4:11">
      <c r="D497" s="4"/>
      <c r="E497" s="4"/>
      <c r="F497" s="26"/>
      <c r="G497" s="26"/>
      <c r="H497" s="26"/>
      <c r="I497" s="26"/>
      <c r="J497" s="26"/>
      <c r="K497" s="1"/>
    </row>
    <row r="498" spans="4:11">
      <c r="D498" s="4"/>
      <c r="E498" s="4"/>
      <c r="F498" s="26"/>
      <c r="G498" s="26"/>
      <c r="H498" s="26"/>
      <c r="I498" s="26"/>
      <c r="J498" s="26"/>
      <c r="K498" s="1"/>
    </row>
    <row r="499" spans="4:11">
      <c r="D499" s="4"/>
      <c r="E499" s="4"/>
      <c r="F499" s="26"/>
      <c r="G499" s="26"/>
      <c r="H499" s="26"/>
      <c r="I499" s="26"/>
      <c r="J499" s="26"/>
      <c r="K499" s="1"/>
    </row>
    <row r="500" spans="4:11">
      <c r="D500" s="4"/>
      <c r="E500" s="4"/>
      <c r="F500" s="26"/>
      <c r="G500" s="26"/>
      <c r="H500" s="26"/>
      <c r="I500" s="26"/>
      <c r="J500" s="26"/>
      <c r="K500" s="1"/>
    </row>
    <row r="501" spans="4:11">
      <c r="D501" s="4"/>
      <c r="E501" s="4"/>
      <c r="F501" s="26"/>
      <c r="G501" s="26"/>
      <c r="H501" s="26"/>
      <c r="I501" s="26"/>
      <c r="J501" s="26"/>
      <c r="K501" s="1"/>
    </row>
    <row r="502" spans="4:11">
      <c r="D502" s="4"/>
      <c r="E502" s="4"/>
      <c r="F502" s="26"/>
      <c r="G502" s="26"/>
      <c r="H502" s="26"/>
      <c r="I502" s="26"/>
      <c r="J502" s="26"/>
      <c r="K502" s="1"/>
    </row>
    <row r="503" spans="4:11">
      <c r="D503" s="4"/>
      <c r="E503" s="4"/>
      <c r="F503" s="26"/>
      <c r="G503" s="26"/>
      <c r="H503" s="26"/>
      <c r="I503" s="26"/>
      <c r="J503" s="26"/>
      <c r="K503" s="1"/>
    </row>
    <row r="504" spans="4:11">
      <c r="D504" s="4"/>
      <c r="E504" s="4"/>
      <c r="F504" s="26"/>
      <c r="G504" s="26"/>
      <c r="H504" s="26"/>
      <c r="I504" s="26"/>
      <c r="J504" s="26"/>
      <c r="K504" s="1"/>
    </row>
    <row r="505" spans="4:11">
      <c r="D505" s="4"/>
      <c r="E505" s="4"/>
      <c r="F505" s="26"/>
      <c r="G505" s="26"/>
      <c r="H505" s="26"/>
      <c r="I505" s="26"/>
      <c r="J505" s="26"/>
      <c r="K505" s="1"/>
    </row>
    <row r="506" spans="4:11">
      <c r="D506" s="4"/>
      <c r="E506" s="4"/>
      <c r="F506" s="26"/>
      <c r="G506" s="26"/>
      <c r="H506" s="26"/>
      <c r="I506" s="26"/>
      <c r="J506" s="26"/>
      <c r="K506" s="1"/>
    </row>
    <row r="507" spans="4:11">
      <c r="D507" s="4"/>
      <c r="E507" s="4"/>
      <c r="F507" s="26"/>
      <c r="G507" s="26"/>
      <c r="H507" s="26"/>
      <c r="I507" s="26"/>
      <c r="J507" s="26"/>
      <c r="K507" s="1"/>
    </row>
    <row r="508" spans="4:11">
      <c r="D508" s="4"/>
      <c r="E508" s="4"/>
      <c r="F508" s="26"/>
      <c r="G508" s="26"/>
      <c r="H508" s="26"/>
      <c r="I508" s="26"/>
      <c r="J508" s="26"/>
      <c r="K508" s="1"/>
    </row>
    <row r="509" spans="4:11">
      <c r="D509" s="4"/>
      <c r="E509" s="4"/>
      <c r="F509" s="26"/>
      <c r="G509" s="26"/>
      <c r="H509" s="26"/>
      <c r="I509" s="26"/>
      <c r="J509" s="26"/>
      <c r="K509" s="1"/>
    </row>
    <row r="510" spans="4:11">
      <c r="D510" s="4"/>
      <c r="E510" s="4"/>
      <c r="F510" s="26"/>
      <c r="G510" s="26"/>
      <c r="H510" s="26"/>
      <c r="I510" s="26"/>
      <c r="J510" s="26"/>
      <c r="K510" s="1"/>
    </row>
    <row r="511" spans="4:11">
      <c r="D511" s="4"/>
      <c r="E511" s="4"/>
      <c r="F511" s="26"/>
      <c r="G511" s="26"/>
      <c r="H511" s="26"/>
      <c r="I511" s="26"/>
      <c r="J511" s="26"/>
      <c r="K511" s="1"/>
    </row>
    <row r="512" spans="4:11">
      <c r="D512" s="4"/>
      <c r="E512" s="4"/>
      <c r="F512" s="26"/>
      <c r="G512" s="26"/>
      <c r="H512" s="26"/>
      <c r="I512" s="26"/>
      <c r="J512" s="26"/>
      <c r="K512" s="1"/>
    </row>
    <row r="513" spans="4:11">
      <c r="D513" s="4"/>
      <c r="E513" s="4"/>
      <c r="F513" s="26"/>
      <c r="G513" s="26"/>
      <c r="H513" s="26"/>
      <c r="I513" s="26"/>
      <c r="J513" s="26"/>
      <c r="K513" s="1"/>
    </row>
    <row r="514" spans="4:11">
      <c r="D514" s="4"/>
      <c r="E514" s="4"/>
      <c r="F514" s="26"/>
      <c r="G514" s="26"/>
      <c r="H514" s="26"/>
      <c r="I514" s="26"/>
      <c r="J514" s="26"/>
      <c r="K514" s="1"/>
    </row>
    <row r="515" spans="4:11">
      <c r="D515" s="4"/>
      <c r="E515" s="4"/>
      <c r="F515" s="26"/>
      <c r="G515" s="26"/>
      <c r="H515" s="26"/>
      <c r="I515" s="26"/>
      <c r="J515" s="26"/>
      <c r="K515" s="1"/>
    </row>
    <row r="516" spans="4:11">
      <c r="D516" s="4"/>
      <c r="E516" s="4"/>
      <c r="F516" s="26"/>
      <c r="G516" s="26"/>
      <c r="H516" s="26"/>
      <c r="I516" s="26"/>
      <c r="J516" s="26"/>
      <c r="K516" s="1"/>
    </row>
    <row r="517" spans="4:11">
      <c r="D517" s="4"/>
      <c r="E517" s="4"/>
      <c r="F517" s="26"/>
      <c r="G517" s="26"/>
      <c r="H517" s="26"/>
      <c r="I517" s="26"/>
      <c r="J517" s="26"/>
      <c r="K517" s="1"/>
    </row>
    <row r="518" spans="4:11">
      <c r="D518" s="4"/>
      <c r="E518" s="4"/>
      <c r="F518" s="26"/>
      <c r="G518" s="26"/>
      <c r="H518" s="26"/>
      <c r="I518" s="26"/>
      <c r="J518" s="26"/>
      <c r="K518" s="1"/>
    </row>
    <row r="519" spans="4:11">
      <c r="D519" s="4"/>
      <c r="E519" s="4"/>
      <c r="F519" s="26"/>
      <c r="G519" s="26"/>
      <c r="H519" s="26"/>
      <c r="I519" s="26"/>
      <c r="J519" s="26"/>
      <c r="K519" s="1"/>
    </row>
    <row r="520" spans="4:11">
      <c r="D520" s="4"/>
      <c r="E520" s="4"/>
      <c r="F520" s="26"/>
      <c r="G520" s="26"/>
      <c r="H520" s="26"/>
      <c r="I520" s="26"/>
      <c r="J520" s="26"/>
      <c r="K520" s="1"/>
    </row>
    <row r="521" spans="4:11">
      <c r="D521" s="4"/>
      <c r="E521" s="4"/>
      <c r="F521" s="26"/>
      <c r="G521" s="26"/>
      <c r="H521" s="26"/>
      <c r="I521" s="26"/>
      <c r="J521" s="26"/>
      <c r="K521" s="1"/>
    </row>
    <row r="522" spans="4:11">
      <c r="D522" s="4"/>
      <c r="E522" s="4"/>
      <c r="F522" s="26"/>
      <c r="G522" s="26"/>
      <c r="H522" s="26"/>
      <c r="I522" s="26"/>
      <c r="J522" s="26"/>
      <c r="K522" s="1"/>
    </row>
    <row r="523" spans="4:11">
      <c r="D523" s="4"/>
      <c r="E523" s="4"/>
      <c r="F523" s="26"/>
      <c r="G523" s="26"/>
      <c r="H523" s="26"/>
      <c r="I523" s="26"/>
      <c r="J523" s="26"/>
      <c r="K523" s="1"/>
    </row>
    <row r="524" spans="4:11">
      <c r="D524" s="4"/>
      <c r="E524" s="4"/>
      <c r="F524" s="26"/>
      <c r="G524" s="26"/>
      <c r="H524" s="26"/>
      <c r="I524" s="26"/>
      <c r="J524" s="26"/>
      <c r="K524" s="1"/>
    </row>
    <row r="525" spans="4:11">
      <c r="D525" s="4"/>
      <c r="E525" s="4"/>
      <c r="F525" s="26"/>
      <c r="G525" s="26"/>
      <c r="H525" s="26"/>
      <c r="I525" s="26"/>
      <c r="J525" s="26"/>
      <c r="K525" s="1"/>
    </row>
    <row r="526" spans="4:11">
      <c r="D526" s="4"/>
      <c r="E526" s="4"/>
      <c r="F526" s="26"/>
      <c r="G526" s="26"/>
      <c r="H526" s="26"/>
      <c r="I526" s="26"/>
      <c r="J526" s="26"/>
      <c r="K526" s="1"/>
    </row>
    <row r="527" spans="4:11">
      <c r="D527" s="4"/>
      <c r="E527" s="4"/>
      <c r="F527" s="26"/>
      <c r="G527" s="26"/>
      <c r="H527" s="26"/>
      <c r="I527" s="26"/>
      <c r="J527" s="26"/>
      <c r="K527" s="1"/>
    </row>
    <row r="528" spans="4:11">
      <c r="D528" s="4"/>
      <c r="E528" s="4"/>
      <c r="F528" s="26"/>
      <c r="G528" s="26"/>
      <c r="H528" s="26"/>
      <c r="I528" s="26"/>
      <c r="J528" s="26"/>
      <c r="K528" s="1"/>
    </row>
    <row r="529" spans="4:11">
      <c r="D529" s="4"/>
      <c r="E529" s="4"/>
      <c r="F529" s="26"/>
      <c r="G529" s="26"/>
      <c r="H529" s="26"/>
      <c r="I529" s="26"/>
      <c r="J529" s="26"/>
      <c r="K529" s="1"/>
    </row>
    <row r="530" spans="4:11">
      <c r="D530" s="4"/>
      <c r="E530" s="4"/>
      <c r="F530" s="26"/>
      <c r="G530" s="26"/>
      <c r="H530" s="26"/>
      <c r="I530" s="26"/>
      <c r="J530" s="26"/>
      <c r="K530" s="1"/>
    </row>
    <row r="531" spans="4:11">
      <c r="D531" s="4"/>
      <c r="E531" s="4"/>
      <c r="F531" s="26"/>
      <c r="G531" s="26"/>
      <c r="H531" s="26"/>
      <c r="I531" s="26"/>
      <c r="J531" s="26"/>
      <c r="K531" s="1"/>
    </row>
    <row r="532" spans="4:11">
      <c r="D532" s="4"/>
      <c r="E532" s="4"/>
      <c r="F532" s="26"/>
      <c r="G532" s="26"/>
      <c r="H532" s="26"/>
      <c r="I532" s="26"/>
      <c r="J532" s="26"/>
      <c r="K532" s="1"/>
    </row>
    <row r="533" spans="4:11">
      <c r="D533" s="4"/>
      <c r="E533" s="4"/>
      <c r="F533" s="26"/>
      <c r="G533" s="26"/>
      <c r="H533" s="26"/>
      <c r="I533" s="26"/>
      <c r="J533" s="26"/>
      <c r="K533" s="1"/>
    </row>
    <row r="534" spans="4:11">
      <c r="D534" s="4"/>
      <c r="E534" s="4"/>
      <c r="F534" s="26"/>
      <c r="G534" s="26"/>
      <c r="H534" s="26"/>
      <c r="I534" s="26"/>
      <c r="J534" s="26"/>
      <c r="K534" s="1"/>
    </row>
    <row r="535" spans="4:11">
      <c r="D535" s="4"/>
      <c r="E535" s="4"/>
      <c r="F535" s="26"/>
      <c r="G535" s="26"/>
      <c r="H535" s="26"/>
      <c r="I535" s="26"/>
      <c r="J535" s="26"/>
      <c r="K535" s="1"/>
    </row>
    <row r="536" spans="4:11">
      <c r="D536" s="4"/>
      <c r="E536" s="4"/>
      <c r="F536" s="26"/>
      <c r="G536" s="26"/>
      <c r="H536" s="26"/>
      <c r="I536" s="26"/>
      <c r="J536" s="26"/>
      <c r="K536" s="1"/>
    </row>
    <row r="537" spans="4:11">
      <c r="D537" s="4"/>
      <c r="E537" s="4"/>
      <c r="F537" s="26"/>
      <c r="G537" s="26"/>
      <c r="H537" s="26"/>
      <c r="I537" s="26"/>
      <c r="J537" s="26"/>
      <c r="K537" s="1"/>
    </row>
    <row r="538" spans="4:11">
      <c r="D538" s="4"/>
      <c r="E538" s="4"/>
      <c r="F538" s="26"/>
      <c r="G538" s="26"/>
      <c r="H538" s="26"/>
      <c r="I538" s="26"/>
      <c r="J538" s="26"/>
      <c r="K538" s="1"/>
    </row>
    <row r="539" spans="4:11">
      <c r="D539" s="4"/>
      <c r="E539" s="4"/>
      <c r="F539" s="26"/>
      <c r="G539" s="26"/>
      <c r="H539" s="26"/>
      <c r="I539" s="26"/>
      <c r="J539" s="26"/>
      <c r="K539" s="1"/>
    </row>
    <row r="540" spans="4:11">
      <c r="D540" s="4"/>
      <c r="E540" s="4"/>
      <c r="F540" s="26"/>
      <c r="G540" s="26"/>
      <c r="H540" s="26"/>
      <c r="I540" s="26"/>
      <c r="J540" s="26"/>
      <c r="K540" s="1"/>
    </row>
    <row r="541" spans="4:11">
      <c r="D541" s="4"/>
      <c r="E541" s="4"/>
      <c r="F541" s="26"/>
      <c r="G541" s="26"/>
      <c r="H541" s="26"/>
      <c r="I541" s="26"/>
      <c r="J541" s="26"/>
      <c r="K541" s="1"/>
    </row>
    <row r="542" spans="4:11">
      <c r="D542" s="4"/>
      <c r="E542" s="4"/>
      <c r="F542" s="26"/>
      <c r="G542" s="26"/>
      <c r="H542" s="26"/>
      <c r="I542" s="26"/>
      <c r="J542" s="26"/>
      <c r="K542" s="1"/>
    </row>
    <row r="543" spans="4:11">
      <c r="D543" s="4"/>
      <c r="E543" s="4"/>
      <c r="F543" s="26"/>
      <c r="G543" s="26"/>
      <c r="H543" s="26"/>
      <c r="I543" s="26"/>
      <c r="J543" s="26"/>
      <c r="K543" s="1"/>
    </row>
    <row r="544" spans="4:11">
      <c r="D544" s="4"/>
      <c r="E544" s="4"/>
      <c r="F544" s="26"/>
      <c r="G544" s="26"/>
      <c r="H544" s="26"/>
      <c r="I544" s="26"/>
      <c r="J544" s="26"/>
      <c r="K544" s="1"/>
    </row>
    <row r="545" spans="4:11">
      <c r="D545" s="4"/>
      <c r="E545" s="4"/>
      <c r="F545" s="26"/>
      <c r="G545" s="26"/>
      <c r="H545" s="26"/>
      <c r="I545" s="26"/>
      <c r="J545" s="26"/>
      <c r="K545" s="1"/>
    </row>
    <row r="546" spans="4:11">
      <c r="D546" s="4"/>
      <c r="E546" s="4"/>
      <c r="F546" s="26"/>
      <c r="G546" s="26"/>
      <c r="H546" s="26"/>
      <c r="I546" s="26"/>
      <c r="J546" s="26"/>
      <c r="K546" s="1"/>
    </row>
    <row r="547" spans="4:11">
      <c r="D547" s="4"/>
      <c r="E547" s="4"/>
      <c r="F547" s="26"/>
      <c r="G547" s="26"/>
      <c r="H547" s="26"/>
      <c r="I547" s="26"/>
      <c r="J547" s="26"/>
      <c r="K547" s="1"/>
    </row>
    <row r="548" spans="4:11">
      <c r="D548" s="4"/>
      <c r="E548" s="4"/>
      <c r="F548" s="26"/>
      <c r="G548" s="26"/>
      <c r="H548" s="26"/>
      <c r="I548" s="26"/>
      <c r="J548" s="26"/>
      <c r="K548" s="1"/>
    </row>
    <row r="549" spans="4:11">
      <c r="D549" s="4"/>
      <c r="E549" s="4"/>
      <c r="F549" s="26"/>
      <c r="G549" s="26"/>
      <c r="H549" s="26"/>
      <c r="I549" s="26"/>
      <c r="J549" s="26"/>
      <c r="K549" s="1"/>
    </row>
    <row r="550" spans="4:11">
      <c r="D550" s="4"/>
      <c r="E550" s="4"/>
      <c r="F550" s="26"/>
      <c r="G550" s="26"/>
      <c r="H550" s="26"/>
      <c r="I550" s="26"/>
      <c r="J550" s="26"/>
      <c r="K550" s="1"/>
    </row>
    <row r="551" spans="4:11">
      <c r="D551" s="4"/>
      <c r="E551" s="4"/>
      <c r="F551" s="26"/>
      <c r="G551" s="26"/>
      <c r="H551" s="26"/>
      <c r="I551" s="26"/>
      <c r="J551" s="26"/>
      <c r="K551" s="1"/>
    </row>
    <row r="552" spans="4:11">
      <c r="D552" s="4"/>
      <c r="E552" s="4"/>
      <c r="F552" s="26"/>
      <c r="G552" s="26"/>
      <c r="H552" s="26"/>
      <c r="I552" s="26"/>
      <c r="J552" s="26"/>
      <c r="K552" s="1"/>
    </row>
    <row r="553" spans="4:11">
      <c r="D553" s="4"/>
      <c r="E553" s="4"/>
      <c r="F553" s="26"/>
      <c r="G553" s="26"/>
      <c r="H553" s="26"/>
      <c r="I553" s="26"/>
      <c r="J553" s="26"/>
      <c r="K553" s="1"/>
    </row>
    <row r="554" spans="4:11">
      <c r="D554" s="4"/>
      <c r="E554" s="4"/>
      <c r="F554" s="26"/>
      <c r="G554" s="26"/>
      <c r="H554" s="26"/>
      <c r="I554" s="26"/>
      <c r="J554" s="26"/>
      <c r="K554" s="1"/>
    </row>
    <row r="555" spans="4:11">
      <c r="D555" s="4"/>
      <c r="E555" s="4"/>
      <c r="F555" s="26"/>
      <c r="G555" s="26"/>
      <c r="H555" s="26"/>
      <c r="I555" s="26"/>
      <c r="J555" s="26"/>
      <c r="K555" s="1"/>
    </row>
    <row r="556" spans="4:11">
      <c r="D556" s="4"/>
      <c r="E556" s="4"/>
      <c r="F556" s="26"/>
      <c r="G556" s="26"/>
      <c r="H556" s="26"/>
      <c r="I556" s="26"/>
      <c r="J556" s="26"/>
      <c r="K556" s="1"/>
    </row>
    <row r="557" spans="4:11">
      <c r="D557" s="4"/>
      <c r="E557" s="4"/>
      <c r="F557" s="26"/>
      <c r="G557" s="26"/>
      <c r="H557" s="26"/>
      <c r="I557" s="26"/>
      <c r="J557" s="26"/>
      <c r="K557" s="1"/>
    </row>
    <row r="558" spans="4:11">
      <c r="D558" s="4"/>
      <c r="E558" s="4"/>
      <c r="F558" s="26"/>
      <c r="G558" s="26"/>
      <c r="H558" s="26"/>
      <c r="I558" s="26"/>
      <c r="J558" s="26"/>
      <c r="K558" s="1"/>
    </row>
    <row r="559" spans="4:11">
      <c r="D559" s="4"/>
      <c r="E559" s="4"/>
      <c r="F559" s="26"/>
      <c r="G559" s="26"/>
      <c r="H559" s="26"/>
      <c r="I559" s="26"/>
      <c r="J559" s="26"/>
      <c r="K559" s="1"/>
    </row>
    <row r="560" spans="4:11">
      <c r="D560" s="4"/>
      <c r="E560" s="4"/>
      <c r="F560" s="26"/>
      <c r="G560" s="26"/>
      <c r="H560" s="26"/>
      <c r="I560" s="26"/>
      <c r="J560" s="26"/>
      <c r="K560" s="1"/>
    </row>
    <row r="561" spans="4:11">
      <c r="D561" s="4"/>
      <c r="E561" s="4"/>
      <c r="F561" s="26"/>
      <c r="G561" s="26"/>
      <c r="H561" s="26"/>
      <c r="I561" s="26"/>
      <c r="J561" s="26"/>
      <c r="K561" s="1"/>
    </row>
    <row r="562" spans="4:11">
      <c r="D562" s="4"/>
      <c r="E562" s="4"/>
      <c r="F562" s="26"/>
      <c r="G562" s="26"/>
      <c r="H562" s="26"/>
      <c r="I562" s="26"/>
      <c r="J562" s="26"/>
      <c r="K562" s="1"/>
    </row>
    <row r="563" spans="4:11">
      <c r="D563" s="4"/>
      <c r="E563" s="4"/>
      <c r="F563" s="26"/>
      <c r="G563" s="26"/>
      <c r="H563" s="26"/>
      <c r="I563" s="26"/>
      <c r="J563" s="26"/>
      <c r="K563" s="1"/>
    </row>
    <row r="564" spans="4:11">
      <c r="D564" s="4"/>
      <c r="E564" s="4"/>
      <c r="F564" s="26"/>
      <c r="G564" s="26"/>
      <c r="H564" s="26"/>
      <c r="I564" s="26"/>
      <c r="J564" s="26"/>
      <c r="K564" s="1"/>
    </row>
    <row r="565" spans="4:11">
      <c r="D565" s="4"/>
      <c r="E565" s="4"/>
      <c r="F565" s="26"/>
      <c r="G565" s="26"/>
      <c r="H565" s="26"/>
      <c r="I565" s="26"/>
      <c r="J565" s="26"/>
      <c r="K565" s="1"/>
    </row>
    <row r="566" spans="4:11">
      <c r="D566" s="4"/>
      <c r="E566" s="4"/>
      <c r="F566" s="26"/>
      <c r="G566" s="26"/>
      <c r="H566" s="26"/>
      <c r="I566" s="26"/>
      <c r="J566" s="26"/>
      <c r="K566" s="1"/>
    </row>
    <row r="567" spans="4:11">
      <c r="D567" s="4"/>
      <c r="E567" s="4"/>
      <c r="F567" s="26"/>
      <c r="G567" s="26"/>
      <c r="H567" s="26"/>
      <c r="I567" s="26"/>
      <c r="J567" s="26"/>
      <c r="K567" s="1"/>
    </row>
    <row r="568" spans="4:11">
      <c r="D568" s="4"/>
      <c r="E568" s="4"/>
      <c r="F568" s="26"/>
      <c r="G568" s="26"/>
      <c r="H568" s="26"/>
      <c r="I568" s="26"/>
      <c r="J568" s="26"/>
      <c r="K568" s="1"/>
    </row>
    <row r="569" spans="4:11">
      <c r="D569" s="4"/>
      <c r="E569" s="4"/>
      <c r="F569" s="26"/>
      <c r="G569" s="26"/>
      <c r="H569" s="26"/>
      <c r="I569" s="26"/>
      <c r="J569" s="26"/>
      <c r="K569" s="1"/>
    </row>
    <row r="570" spans="4:11">
      <c r="D570" s="4"/>
      <c r="E570" s="4"/>
      <c r="F570" s="26"/>
      <c r="G570" s="26"/>
      <c r="H570" s="26"/>
      <c r="I570" s="26"/>
      <c r="J570" s="26"/>
      <c r="K570" s="1"/>
    </row>
    <row r="571" spans="4:11">
      <c r="D571" s="4"/>
      <c r="E571" s="4"/>
      <c r="F571" s="26"/>
      <c r="G571" s="26"/>
      <c r="H571" s="26"/>
      <c r="I571" s="26"/>
      <c r="J571" s="26"/>
      <c r="K571" s="1"/>
    </row>
    <row r="572" spans="4:11">
      <c r="D572" s="4"/>
      <c r="E572" s="4"/>
      <c r="F572" s="26"/>
      <c r="G572" s="26"/>
      <c r="H572" s="26"/>
      <c r="I572" s="26"/>
      <c r="J572" s="26"/>
      <c r="K572" s="1"/>
    </row>
    <row r="573" spans="4:11">
      <c r="D573" s="4"/>
      <c r="E573" s="4"/>
      <c r="F573" s="26"/>
      <c r="G573" s="26"/>
      <c r="H573" s="26"/>
      <c r="I573" s="26"/>
      <c r="J573" s="26"/>
      <c r="K573" s="1"/>
    </row>
    <row r="574" spans="4:11">
      <c r="D574" s="4"/>
      <c r="E574" s="4"/>
      <c r="F574" s="26"/>
      <c r="G574" s="26"/>
      <c r="H574" s="26"/>
      <c r="I574" s="26"/>
      <c r="J574" s="26"/>
      <c r="K574" s="1"/>
    </row>
    <row r="575" spans="4:11">
      <c r="D575" s="4"/>
      <c r="E575" s="4"/>
      <c r="F575" s="26"/>
      <c r="G575" s="26"/>
      <c r="H575" s="26"/>
      <c r="I575" s="26"/>
      <c r="J575" s="26"/>
      <c r="K575" s="1"/>
    </row>
    <row r="576" spans="4:11">
      <c r="D576" s="4"/>
      <c r="E576" s="4"/>
      <c r="F576" s="26"/>
      <c r="G576" s="26"/>
      <c r="H576" s="26"/>
      <c r="I576" s="26"/>
      <c r="J576" s="26"/>
      <c r="K576" s="1"/>
    </row>
    <row r="577" spans="4:11">
      <c r="D577" s="4"/>
      <c r="E577" s="4"/>
      <c r="F577" s="26"/>
      <c r="G577" s="26"/>
      <c r="H577" s="26"/>
      <c r="I577" s="26"/>
      <c r="J577" s="26"/>
      <c r="K577" s="1"/>
    </row>
    <row r="578" spans="4:11">
      <c r="D578" s="4"/>
      <c r="E578" s="4"/>
      <c r="F578" s="26"/>
      <c r="G578" s="26"/>
      <c r="H578" s="26"/>
      <c r="I578" s="26"/>
      <c r="J578" s="26"/>
      <c r="K578" s="1"/>
    </row>
    <row r="579" spans="4:11">
      <c r="D579" s="4"/>
      <c r="E579" s="4"/>
      <c r="F579" s="26"/>
      <c r="G579" s="26"/>
      <c r="H579" s="26"/>
      <c r="I579" s="26"/>
      <c r="J579" s="26"/>
      <c r="K579" s="1"/>
    </row>
    <row r="580" spans="4:11">
      <c r="D580" s="4"/>
      <c r="E580" s="4"/>
      <c r="F580" s="26"/>
      <c r="G580" s="26"/>
      <c r="H580" s="26"/>
      <c r="I580" s="26"/>
      <c r="J580" s="26"/>
      <c r="K580" s="1"/>
    </row>
    <row r="581" spans="4:11">
      <c r="D581" s="4"/>
      <c r="E581" s="4"/>
      <c r="F581" s="26"/>
      <c r="G581" s="26"/>
      <c r="H581" s="26"/>
      <c r="I581" s="26"/>
      <c r="J581" s="26"/>
      <c r="K581" s="1"/>
    </row>
    <row r="582" spans="4:11">
      <c r="D582" s="4"/>
      <c r="E582" s="4"/>
      <c r="F582" s="26"/>
      <c r="G582" s="26"/>
      <c r="H582" s="26"/>
      <c r="I582" s="26"/>
      <c r="J582" s="26"/>
      <c r="K582" s="1"/>
    </row>
    <row r="583" spans="4:11">
      <c r="D583" s="4"/>
      <c r="E583" s="4"/>
      <c r="F583" s="26"/>
      <c r="G583" s="26"/>
      <c r="H583" s="26"/>
      <c r="I583" s="26"/>
      <c r="J583" s="26"/>
      <c r="K583" s="1"/>
    </row>
    <row r="584" spans="4:11">
      <c r="D584" s="4"/>
      <c r="E584" s="4"/>
      <c r="F584" s="26"/>
      <c r="G584" s="26"/>
      <c r="H584" s="26"/>
      <c r="I584" s="26"/>
      <c r="J584" s="26"/>
      <c r="K584" s="1"/>
    </row>
    <row r="585" spans="4:11">
      <c r="D585" s="4"/>
      <c r="E585" s="4"/>
      <c r="F585" s="26"/>
      <c r="G585" s="26"/>
      <c r="H585" s="26"/>
      <c r="I585" s="26"/>
      <c r="J585" s="26"/>
      <c r="K585" s="1"/>
    </row>
    <row r="586" spans="4:11">
      <c r="D586" s="4"/>
      <c r="E586" s="4"/>
      <c r="F586" s="26"/>
      <c r="G586" s="26"/>
      <c r="H586" s="26"/>
      <c r="I586" s="26"/>
      <c r="J586" s="26"/>
      <c r="K586" s="1"/>
    </row>
    <row r="587" spans="4:11">
      <c r="D587" s="4"/>
      <c r="E587" s="4"/>
      <c r="F587" s="26"/>
      <c r="G587" s="26"/>
      <c r="H587" s="26"/>
      <c r="I587" s="26"/>
      <c r="J587" s="26"/>
      <c r="K587" s="1"/>
    </row>
    <row r="588" spans="4:11">
      <c r="D588" s="4"/>
      <c r="E588" s="4"/>
      <c r="F588" s="26"/>
      <c r="G588" s="26"/>
      <c r="H588" s="26"/>
      <c r="I588" s="26"/>
      <c r="J588" s="26"/>
      <c r="K588" s="1"/>
    </row>
    <row r="589" spans="4:11">
      <c r="D589" s="4"/>
      <c r="E589" s="4"/>
      <c r="F589" s="26"/>
      <c r="G589" s="26"/>
      <c r="H589" s="26"/>
      <c r="I589" s="26"/>
      <c r="J589" s="26"/>
      <c r="K589" s="1"/>
    </row>
    <row r="590" spans="4:11">
      <c r="D590" s="4"/>
      <c r="E590" s="4"/>
      <c r="F590" s="26"/>
      <c r="G590" s="26"/>
      <c r="H590" s="26"/>
      <c r="I590" s="26"/>
      <c r="J590" s="26"/>
      <c r="K590" s="1"/>
    </row>
    <row r="591" spans="4:11">
      <c r="D591" s="4"/>
      <c r="E591" s="4"/>
      <c r="F591" s="26"/>
      <c r="G591" s="26"/>
      <c r="H591" s="26"/>
      <c r="I591" s="26"/>
      <c r="J591" s="26"/>
      <c r="K591" s="1"/>
    </row>
    <row r="592" spans="4:11">
      <c r="D592" s="4"/>
      <c r="E592" s="4"/>
      <c r="F592" s="26"/>
      <c r="G592" s="26"/>
      <c r="H592" s="26"/>
      <c r="I592" s="26"/>
      <c r="J592" s="26"/>
      <c r="K592" s="1"/>
    </row>
    <row r="593" spans="4:11">
      <c r="D593" s="4"/>
      <c r="E593" s="4"/>
      <c r="F593" s="26"/>
      <c r="G593" s="26"/>
      <c r="H593" s="26"/>
      <c r="I593" s="26"/>
      <c r="J593" s="26"/>
      <c r="K593" s="1"/>
    </row>
    <row r="594" spans="4:11">
      <c r="D594" s="4"/>
      <c r="E594" s="4"/>
      <c r="F594" s="26"/>
      <c r="G594" s="26"/>
      <c r="H594" s="26"/>
      <c r="I594" s="26"/>
      <c r="J594" s="26"/>
      <c r="K594" s="1"/>
    </row>
    <row r="595" spans="4:11">
      <c r="D595" s="4"/>
      <c r="E595" s="4"/>
      <c r="F595" s="26"/>
      <c r="G595" s="26"/>
      <c r="H595" s="26"/>
      <c r="I595" s="26"/>
      <c r="J595" s="26"/>
      <c r="K595" s="1"/>
    </row>
    <row r="596" spans="4:11">
      <c r="D596" s="4"/>
      <c r="E596" s="4"/>
      <c r="F596" s="26"/>
      <c r="G596" s="26"/>
      <c r="H596" s="26"/>
      <c r="I596" s="26"/>
      <c r="J596" s="26"/>
      <c r="K596" s="1"/>
    </row>
    <row r="597" spans="4:11">
      <c r="D597" s="4"/>
      <c r="E597" s="4"/>
      <c r="F597" s="26"/>
      <c r="G597" s="26"/>
      <c r="H597" s="26"/>
      <c r="I597" s="26"/>
      <c r="J597" s="26"/>
      <c r="K597" s="1"/>
    </row>
    <row r="598" spans="4:11">
      <c r="D598" s="4"/>
      <c r="E598" s="4"/>
      <c r="F598" s="26"/>
      <c r="G598" s="26"/>
      <c r="H598" s="26"/>
      <c r="I598" s="26"/>
      <c r="J598" s="26"/>
      <c r="K598" s="1"/>
    </row>
    <row r="599" spans="4:11">
      <c r="D599" s="4"/>
      <c r="E599" s="4"/>
      <c r="F599" s="26"/>
      <c r="G599" s="26"/>
      <c r="H599" s="26"/>
      <c r="I599" s="26"/>
      <c r="J599" s="26"/>
      <c r="K599" s="1"/>
    </row>
    <row r="600" spans="4:11">
      <c r="D600" s="4"/>
      <c r="E600" s="4"/>
      <c r="F600" s="26"/>
      <c r="G600" s="26"/>
      <c r="H600" s="26"/>
      <c r="I600" s="26"/>
      <c r="J600" s="26"/>
      <c r="K600" s="1"/>
    </row>
    <row r="601" spans="4:11">
      <c r="D601" s="4"/>
      <c r="E601" s="4"/>
      <c r="F601" s="26"/>
      <c r="G601" s="26"/>
      <c r="H601" s="26"/>
      <c r="I601" s="26"/>
      <c r="J601" s="26"/>
      <c r="K601" s="1"/>
    </row>
    <row r="602" spans="4:11">
      <c r="D602" s="4"/>
      <c r="E602" s="4"/>
      <c r="F602" s="26"/>
      <c r="G602" s="26"/>
      <c r="H602" s="26"/>
      <c r="I602" s="26"/>
      <c r="J602" s="26"/>
      <c r="K602" s="1"/>
    </row>
    <row r="603" spans="4:11">
      <c r="D603" s="4"/>
      <c r="E603" s="4"/>
      <c r="F603" s="26"/>
      <c r="G603" s="26"/>
      <c r="H603" s="26"/>
      <c r="I603" s="26"/>
      <c r="J603" s="26"/>
      <c r="K603" s="1"/>
    </row>
    <row r="604" spans="4:11">
      <c r="D604" s="4"/>
      <c r="E604" s="4"/>
      <c r="F604" s="26"/>
      <c r="G604" s="26"/>
      <c r="H604" s="26"/>
      <c r="I604" s="26"/>
      <c r="J604" s="26"/>
      <c r="K604" s="1"/>
    </row>
    <row r="605" spans="4:11">
      <c r="D605" s="4"/>
      <c r="E605" s="4"/>
      <c r="F605" s="26"/>
      <c r="G605" s="26"/>
      <c r="H605" s="26"/>
      <c r="I605" s="26"/>
      <c r="J605" s="26"/>
      <c r="K605" s="1"/>
    </row>
    <row r="606" spans="4:11">
      <c r="D606" s="4"/>
      <c r="E606" s="4"/>
      <c r="F606" s="26"/>
      <c r="G606" s="26"/>
      <c r="H606" s="26"/>
      <c r="I606" s="26"/>
      <c r="J606" s="26"/>
      <c r="K606" s="1"/>
    </row>
    <row r="607" spans="4:11">
      <c r="D607" s="4"/>
      <c r="E607" s="4"/>
      <c r="F607" s="26"/>
      <c r="G607" s="26"/>
      <c r="H607" s="26"/>
      <c r="I607" s="26"/>
      <c r="J607" s="26"/>
      <c r="K607" s="1"/>
    </row>
    <row r="608" spans="4:11">
      <c r="D608" s="4"/>
      <c r="E608" s="4"/>
      <c r="F608" s="26"/>
      <c r="G608" s="26"/>
      <c r="H608" s="26"/>
      <c r="I608" s="26"/>
      <c r="J608" s="26"/>
      <c r="K608" s="1"/>
    </row>
    <row r="609" spans="4:11">
      <c r="D609" s="4"/>
      <c r="E609" s="4"/>
      <c r="F609" s="26"/>
      <c r="G609" s="26"/>
      <c r="H609" s="26"/>
      <c r="I609" s="26"/>
      <c r="J609" s="26"/>
      <c r="K609" s="1"/>
    </row>
    <row r="610" spans="4:11">
      <c r="D610" s="4"/>
      <c r="E610" s="4"/>
      <c r="F610" s="26"/>
      <c r="G610" s="26"/>
      <c r="H610" s="26"/>
      <c r="I610" s="26"/>
      <c r="J610" s="26"/>
      <c r="K610" s="1"/>
    </row>
    <row r="611" spans="4:11">
      <c r="D611" s="4"/>
      <c r="E611" s="4"/>
      <c r="F611" s="26"/>
      <c r="G611" s="26"/>
      <c r="H611" s="26"/>
      <c r="I611" s="26"/>
      <c r="J611" s="26"/>
      <c r="K611" s="1"/>
    </row>
    <row r="612" spans="4:11">
      <c r="D612" s="4"/>
      <c r="E612" s="4"/>
      <c r="F612" s="26"/>
      <c r="G612" s="26"/>
      <c r="H612" s="26"/>
      <c r="I612" s="26"/>
      <c r="J612" s="26"/>
      <c r="K612" s="1"/>
    </row>
    <row r="613" spans="4:11">
      <c r="D613" s="4"/>
      <c r="E613" s="4"/>
      <c r="F613" s="26"/>
      <c r="G613" s="26"/>
      <c r="H613" s="26"/>
      <c r="I613" s="26"/>
      <c r="J613" s="26"/>
      <c r="K613" s="1"/>
    </row>
    <row r="614" spans="4:11">
      <c r="D614" s="4"/>
      <c r="E614" s="4"/>
      <c r="F614" s="26"/>
      <c r="G614" s="26"/>
      <c r="H614" s="26"/>
      <c r="I614" s="26"/>
      <c r="J614" s="26"/>
      <c r="K614" s="1"/>
    </row>
    <row r="615" spans="4:11">
      <c r="D615" s="4"/>
      <c r="E615" s="4"/>
      <c r="F615" s="26"/>
      <c r="G615" s="26"/>
      <c r="H615" s="26"/>
      <c r="I615" s="26"/>
      <c r="J615" s="26"/>
      <c r="K615" s="1"/>
    </row>
    <row r="616" spans="4:11">
      <c r="D616" s="4"/>
      <c r="E616" s="4"/>
      <c r="F616" s="26"/>
      <c r="G616" s="26"/>
      <c r="H616" s="26"/>
      <c r="I616" s="26"/>
      <c r="J616" s="26"/>
      <c r="K616" s="1"/>
    </row>
    <row r="617" spans="4:11">
      <c r="D617" s="4"/>
      <c r="E617" s="4"/>
      <c r="F617" s="26"/>
      <c r="G617" s="26"/>
      <c r="H617" s="26"/>
      <c r="I617" s="26"/>
      <c r="J617" s="26"/>
      <c r="K617" s="1"/>
    </row>
    <row r="618" spans="4:11">
      <c r="D618" s="4"/>
      <c r="E618" s="4"/>
      <c r="F618" s="26"/>
      <c r="G618" s="26"/>
      <c r="H618" s="26"/>
      <c r="I618" s="26"/>
      <c r="J618" s="26"/>
      <c r="K618" s="1"/>
    </row>
    <row r="619" spans="4:11">
      <c r="D619" s="4"/>
      <c r="E619" s="4"/>
      <c r="F619" s="26"/>
      <c r="G619" s="26"/>
      <c r="H619" s="26"/>
      <c r="I619" s="26"/>
      <c r="J619" s="26"/>
      <c r="K619" s="1"/>
    </row>
    <row r="620" spans="4:11">
      <c r="D620" s="4"/>
      <c r="E620" s="4"/>
      <c r="F620" s="26"/>
      <c r="G620" s="26"/>
      <c r="H620" s="26"/>
      <c r="I620" s="26"/>
      <c r="J620" s="26"/>
      <c r="K620" s="1"/>
    </row>
    <row r="621" spans="4:11">
      <c r="D621" s="4"/>
      <c r="E621" s="4"/>
      <c r="F621" s="26"/>
      <c r="G621" s="26"/>
      <c r="H621" s="26"/>
      <c r="I621" s="26"/>
      <c r="J621" s="26"/>
      <c r="K621" s="1"/>
    </row>
    <row r="622" spans="4:11">
      <c r="D622" s="4"/>
      <c r="E622" s="4"/>
      <c r="F622" s="26"/>
      <c r="G622" s="26"/>
      <c r="H622" s="26"/>
      <c r="I622" s="26"/>
      <c r="J622" s="26"/>
      <c r="K622" s="1"/>
    </row>
    <row r="623" spans="4:11">
      <c r="D623" s="4"/>
      <c r="E623" s="4"/>
      <c r="F623" s="26"/>
      <c r="G623" s="26"/>
      <c r="H623" s="26"/>
      <c r="I623" s="26"/>
      <c r="J623" s="26"/>
      <c r="K623" s="1"/>
    </row>
    <row r="624" spans="4:11">
      <c r="D624" s="4"/>
      <c r="E624" s="4"/>
      <c r="F624" s="26"/>
      <c r="G624" s="26"/>
      <c r="H624" s="26"/>
      <c r="I624" s="26"/>
      <c r="J624" s="26"/>
      <c r="K624" s="1"/>
    </row>
    <row r="625" spans="4:11">
      <c r="D625" s="4"/>
      <c r="E625" s="4"/>
      <c r="F625" s="26"/>
      <c r="G625" s="26"/>
      <c r="H625" s="26"/>
      <c r="I625" s="26"/>
      <c r="J625" s="26"/>
      <c r="K625" s="1"/>
    </row>
    <row r="626" spans="4:11">
      <c r="D626" s="4"/>
      <c r="E626" s="4"/>
      <c r="F626" s="26"/>
      <c r="G626" s="26"/>
      <c r="H626" s="26"/>
      <c r="I626" s="26"/>
      <c r="J626" s="26"/>
      <c r="K626" s="1"/>
    </row>
    <row r="627" spans="4:11">
      <c r="D627" s="4"/>
      <c r="E627" s="4"/>
      <c r="F627" s="26"/>
      <c r="G627" s="26"/>
      <c r="H627" s="26"/>
      <c r="I627" s="26"/>
      <c r="J627" s="26"/>
      <c r="K627" s="1"/>
    </row>
    <row r="628" spans="4:11">
      <c r="D628" s="4"/>
      <c r="E628" s="4"/>
      <c r="F628" s="26"/>
      <c r="G628" s="26"/>
      <c r="H628" s="26"/>
      <c r="I628" s="26"/>
      <c r="J628" s="26"/>
      <c r="K628" s="1"/>
    </row>
    <row r="629" spans="4:11">
      <c r="D629" s="4"/>
      <c r="E629" s="4"/>
      <c r="F629" s="26"/>
      <c r="G629" s="26"/>
      <c r="H629" s="26"/>
      <c r="I629" s="26"/>
      <c r="J629" s="26"/>
      <c r="K629" s="1"/>
    </row>
    <row r="630" spans="4:11">
      <c r="D630" s="4"/>
      <c r="E630" s="4"/>
      <c r="F630" s="26"/>
      <c r="G630" s="26"/>
      <c r="H630" s="26"/>
      <c r="I630" s="26"/>
      <c r="J630" s="26"/>
      <c r="K630" s="1"/>
    </row>
    <row r="631" spans="4:11">
      <c r="D631" s="4"/>
      <c r="E631" s="4"/>
      <c r="F631" s="26"/>
      <c r="G631" s="26"/>
      <c r="H631" s="26"/>
      <c r="I631" s="26"/>
      <c r="J631" s="26"/>
      <c r="K631" s="1"/>
    </row>
    <row r="632" spans="4:11">
      <c r="D632" s="4"/>
      <c r="E632" s="4"/>
      <c r="F632" s="26"/>
      <c r="G632" s="26"/>
      <c r="H632" s="26"/>
      <c r="I632" s="26"/>
      <c r="J632" s="26"/>
      <c r="K632" s="1"/>
    </row>
    <row r="633" spans="4:11">
      <c r="D633" s="4"/>
      <c r="E633" s="4"/>
      <c r="F633" s="26"/>
      <c r="G633" s="26"/>
      <c r="H633" s="26"/>
      <c r="I633" s="26"/>
      <c r="J633" s="26"/>
      <c r="K633" s="1"/>
    </row>
    <row r="634" spans="4:11">
      <c r="D634" s="4"/>
      <c r="E634" s="4"/>
      <c r="F634" s="26"/>
      <c r="G634" s="26"/>
      <c r="H634" s="26"/>
      <c r="I634" s="26"/>
      <c r="J634" s="26"/>
      <c r="K634" s="1"/>
    </row>
    <row r="635" spans="4:11">
      <c r="D635" s="4"/>
      <c r="E635" s="4"/>
      <c r="F635" s="26"/>
      <c r="G635" s="26"/>
      <c r="H635" s="26"/>
      <c r="I635" s="26"/>
      <c r="J635" s="26"/>
      <c r="K635" s="1"/>
    </row>
    <row r="636" spans="4:11">
      <c r="D636" s="4"/>
      <c r="E636" s="4"/>
      <c r="F636" s="26"/>
      <c r="G636" s="26"/>
      <c r="H636" s="26"/>
      <c r="I636" s="26"/>
      <c r="J636" s="26"/>
      <c r="K636" s="1"/>
    </row>
    <row r="637" spans="4:11">
      <c r="D637" s="4"/>
      <c r="E637" s="4"/>
      <c r="F637" s="26"/>
      <c r="G637" s="26"/>
      <c r="H637" s="26"/>
      <c r="I637" s="26"/>
      <c r="J637" s="26"/>
      <c r="K637" s="1"/>
    </row>
    <row r="638" spans="4:11">
      <c r="D638" s="4"/>
      <c r="E638" s="4"/>
      <c r="F638" s="26"/>
      <c r="G638" s="26"/>
      <c r="H638" s="26"/>
      <c r="I638" s="26"/>
      <c r="J638" s="26"/>
      <c r="K638" s="1"/>
    </row>
    <row r="639" spans="4:11">
      <c r="D639" s="4"/>
      <c r="E639" s="4"/>
      <c r="F639" s="26"/>
      <c r="G639" s="26"/>
      <c r="H639" s="26"/>
      <c r="I639" s="26"/>
      <c r="J639" s="26"/>
      <c r="K639" s="1"/>
    </row>
    <row r="640" spans="4:11">
      <c r="D640" s="4"/>
      <c r="E640" s="4"/>
      <c r="F640" s="26"/>
      <c r="G640" s="26"/>
      <c r="H640" s="26"/>
      <c r="I640" s="26"/>
      <c r="J640" s="26"/>
      <c r="K640" s="1"/>
    </row>
    <row r="641" spans="4:11">
      <c r="D641" s="4"/>
      <c r="E641" s="4"/>
      <c r="F641" s="26"/>
      <c r="G641" s="26"/>
      <c r="H641" s="26"/>
      <c r="I641" s="26"/>
      <c r="J641" s="26"/>
      <c r="K641" s="1"/>
    </row>
    <row r="642" spans="4:11">
      <c r="D642" s="4"/>
      <c r="E642" s="4"/>
      <c r="F642" s="26"/>
      <c r="G642" s="26"/>
      <c r="H642" s="26"/>
      <c r="I642" s="26"/>
      <c r="J642" s="26"/>
      <c r="K642" s="1"/>
    </row>
    <row r="643" spans="4:11">
      <c r="D643" s="4"/>
      <c r="E643" s="4"/>
      <c r="F643" s="26"/>
      <c r="G643" s="26"/>
      <c r="H643" s="26"/>
      <c r="I643" s="26"/>
      <c r="J643" s="26"/>
      <c r="K643" s="1"/>
    </row>
    <row r="644" spans="4:11">
      <c r="D644" s="4"/>
      <c r="E644" s="4"/>
      <c r="F644" s="26"/>
      <c r="G644" s="26"/>
      <c r="H644" s="26"/>
      <c r="I644" s="26"/>
      <c r="J644" s="26"/>
      <c r="K644" s="1"/>
    </row>
    <row r="645" spans="4:11">
      <c r="D645" s="4"/>
      <c r="E645" s="4"/>
      <c r="F645" s="26"/>
      <c r="G645" s="26"/>
      <c r="H645" s="26"/>
      <c r="I645" s="26"/>
      <c r="J645" s="26"/>
      <c r="K645" s="1"/>
    </row>
    <row r="646" spans="4:11">
      <c r="D646" s="4"/>
      <c r="E646" s="4"/>
      <c r="F646" s="26"/>
      <c r="G646" s="26"/>
      <c r="H646" s="26"/>
      <c r="I646" s="26"/>
      <c r="J646" s="26"/>
      <c r="K646" s="1"/>
    </row>
    <row r="647" spans="4:11">
      <c r="D647" s="4"/>
      <c r="E647" s="4"/>
      <c r="F647" s="26"/>
      <c r="G647" s="26"/>
      <c r="H647" s="26"/>
      <c r="I647" s="26"/>
      <c r="J647" s="26"/>
      <c r="K647" s="1"/>
    </row>
    <row r="648" spans="4:11">
      <c r="D648" s="4"/>
      <c r="E648" s="4"/>
      <c r="F648" s="26"/>
      <c r="G648" s="26"/>
      <c r="H648" s="26"/>
      <c r="I648" s="26"/>
      <c r="J648" s="26"/>
      <c r="K648" s="1"/>
    </row>
    <row r="649" spans="4:11">
      <c r="D649" s="4"/>
      <c r="E649" s="4"/>
      <c r="F649" s="26"/>
      <c r="G649" s="26"/>
      <c r="H649" s="26"/>
      <c r="I649" s="26"/>
      <c r="J649" s="26"/>
      <c r="K649" s="1"/>
    </row>
    <row r="650" spans="4:11">
      <c r="D650" s="4"/>
      <c r="E650" s="4"/>
      <c r="F650" s="26"/>
      <c r="G650" s="26"/>
      <c r="H650" s="26"/>
      <c r="I650" s="26"/>
      <c r="J650" s="26"/>
      <c r="K650" s="1"/>
    </row>
    <row r="651" spans="4:11">
      <c r="D651" s="4"/>
      <c r="E651" s="4"/>
      <c r="F651" s="26"/>
      <c r="G651" s="26"/>
      <c r="H651" s="26"/>
      <c r="I651" s="26"/>
      <c r="J651" s="26"/>
      <c r="K651" s="1"/>
    </row>
    <row r="652" spans="4:11">
      <c r="D652" s="4"/>
      <c r="E652" s="4"/>
      <c r="F652" s="26"/>
      <c r="G652" s="26"/>
      <c r="H652" s="26"/>
      <c r="I652" s="26"/>
      <c r="J652" s="26"/>
      <c r="K652" s="1"/>
    </row>
    <row r="653" spans="4:11">
      <c r="D653" s="4"/>
      <c r="E653" s="4"/>
      <c r="F653" s="26"/>
      <c r="G653" s="26"/>
      <c r="H653" s="26"/>
      <c r="I653" s="26"/>
      <c r="J653" s="26"/>
      <c r="K653" s="1"/>
    </row>
    <row r="654" spans="4:11">
      <c r="D654" s="4"/>
      <c r="E654" s="4"/>
      <c r="F654" s="26"/>
      <c r="G654" s="26"/>
      <c r="H654" s="26"/>
      <c r="I654" s="26"/>
      <c r="J654" s="26"/>
      <c r="K654" s="1"/>
    </row>
    <row r="655" spans="4:11">
      <c r="D655" s="4"/>
      <c r="E655" s="4"/>
      <c r="F655" s="26"/>
      <c r="G655" s="26"/>
      <c r="H655" s="26"/>
      <c r="I655" s="26"/>
      <c r="J655" s="26"/>
      <c r="K655" s="1"/>
    </row>
    <row r="656" spans="4:11">
      <c r="D656" s="4"/>
      <c r="E656" s="4"/>
      <c r="F656" s="26"/>
      <c r="G656" s="26"/>
      <c r="H656" s="26"/>
      <c r="I656" s="26"/>
      <c r="J656" s="26"/>
      <c r="K656" s="1"/>
    </row>
    <row r="657" spans="4:11">
      <c r="D657" s="4"/>
      <c r="E657" s="4"/>
      <c r="F657" s="26"/>
      <c r="G657" s="26"/>
      <c r="H657" s="26"/>
      <c r="I657" s="26"/>
      <c r="J657" s="26"/>
      <c r="K657" s="1"/>
    </row>
    <row r="658" spans="4:11">
      <c r="D658" s="4"/>
      <c r="E658" s="4"/>
      <c r="F658" s="26"/>
      <c r="G658" s="26"/>
      <c r="H658" s="26"/>
      <c r="I658" s="26"/>
      <c r="J658" s="26"/>
      <c r="K658" s="1"/>
    </row>
    <row r="659" spans="4:11">
      <c r="D659" s="4"/>
      <c r="E659" s="4"/>
      <c r="F659" s="26"/>
      <c r="G659" s="26"/>
      <c r="H659" s="26"/>
      <c r="I659" s="26"/>
      <c r="J659" s="26"/>
      <c r="K659" s="1"/>
    </row>
    <row r="660" spans="4:11">
      <c r="D660" s="4"/>
      <c r="E660" s="4"/>
      <c r="F660" s="26"/>
      <c r="G660" s="26"/>
      <c r="H660" s="26"/>
      <c r="I660" s="26"/>
      <c r="J660" s="26"/>
      <c r="K660" s="1"/>
    </row>
    <row r="661" spans="4:11">
      <c r="D661" s="4"/>
      <c r="E661" s="4"/>
      <c r="F661" s="26"/>
      <c r="G661" s="26"/>
      <c r="H661" s="26"/>
      <c r="I661" s="26"/>
      <c r="J661" s="26"/>
      <c r="K661" s="1"/>
    </row>
    <row r="662" spans="4:11">
      <c r="D662" s="4"/>
      <c r="E662" s="4"/>
      <c r="F662" s="26"/>
      <c r="G662" s="26"/>
      <c r="H662" s="26"/>
      <c r="I662" s="26"/>
      <c r="J662" s="26"/>
      <c r="K662" s="1"/>
    </row>
    <row r="663" spans="4:11">
      <c r="D663" s="4"/>
      <c r="E663" s="4"/>
      <c r="F663" s="26"/>
      <c r="G663" s="26"/>
      <c r="H663" s="26"/>
      <c r="I663" s="26"/>
      <c r="J663" s="26"/>
      <c r="K663" s="1"/>
    </row>
    <row r="664" spans="4:11">
      <c r="D664" s="4"/>
      <c r="E664" s="4"/>
      <c r="F664" s="26"/>
      <c r="G664" s="26"/>
      <c r="H664" s="26"/>
      <c r="I664" s="26"/>
      <c r="J664" s="26"/>
      <c r="K664" s="1"/>
    </row>
    <row r="665" spans="4:11">
      <c r="D665" s="4"/>
      <c r="E665" s="4"/>
      <c r="F665" s="26"/>
      <c r="G665" s="26"/>
      <c r="H665" s="26"/>
      <c r="I665" s="26"/>
      <c r="J665" s="26"/>
      <c r="K665" s="1"/>
    </row>
    <row r="666" spans="4:11">
      <c r="D666" s="4"/>
      <c r="E666" s="4"/>
      <c r="F666" s="26"/>
      <c r="G666" s="26"/>
      <c r="H666" s="26"/>
      <c r="I666" s="26"/>
      <c r="J666" s="26"/>
      <c r="K666" s="1"/>
    </row>
    <row r="667" spans="4:11">
      <c r="D667" s="4"/>
      <c r="E667" s="4"/>
      <c r="F667" s="26"/>
      <c r="G667" s="26"/>
      <c r="H667" s="26"/>
      <c r="I667" s="26"/>
      <c r="J667" s="26"/>
      <c r="K667" s="1"/>
    </row>
    <row r="668" spans="4:11">
      <c r="D668" s="4"/>
      <c r="E668" s="4"/>
      <c r="F668" s="26"/>
      <c r="G668" s="26"/>
      <c r="H668" s="26"/>
      <c r="I668" s="26"/>
      <c r="J668" s="26"/>
      <c r="K668" s="1"/>
    </row>
    <row r="669" spans="4:11">
      <c r="D669" s="4"/>
      <c r="E669" s="4"/>
      <c r="F669" s="26"/>
      <c r="G669" s="26"/>
      <c r="H669" s="26"/>
      <c r="I669" s="26"/>
      <c r="J669" s="26"/>
      <c r="K669" s="1"/>
    </row>
    <row r="670" spans="4:11">
      <c r="D670" s="4"/>
      <c r="E670" s="4"/>
      <c r="F670" s="26"/>
      <c r="G670" s="26"/>
      <c r="H670" s="26"/>
      <c r="I670" s="26"/>
      <c r="J670" s="26"/>
      <c r="K670" s="1"/>
    </row>
    <row r="671" spans="4:11">
      <c r="D671" s="4"/>
      <c r="E671" s="4"/>
      <c r="F671" s="26"/>
      <c r="G671" s="26"/>
      <c r="H671" s="26"/>
      <c r="I671" s="26"/>
      <c r="J671" s="26"/>
      <c r="K671" s="1"/>
    </row>
    <row r="672" spans="4:11">
      <c r="D672" s="4"/>
      <c r="E672" s="4"/>
      <c r="F672" s="26"/>
      <c r="G672" s="26"/>
      <c r="H672" s="26"/>
      <c r="I672" s="26"/>
      <c r="J672" s="26"/>
      <c r="K672" s="1"/>
    </row>
    <row r="673" spans="4:11">
      <c r="D673" s="4"/>
      <c r="E673" s="4"/>
      <c r="F673" s="26"/>
      <c r="G673" s="26"/>
      <c r="H673" s="26"/>
      <c r="I673" s="26"/>
      <c r="J673" s="26"/>
      <c r="K673" s="1"/>
    </row>
    <row r="674" spans="4:11">
      <c r="D674" s="4"/>
      <c r="E674" s="4"/>
      <c r="F674" s="26"/>
      <c r="G674" s="26"/>
      <c r="H674" s="26"/>
      <c r="I674" s="26"/>
      <c r="J674" s="26"/>
      <c r="K674" s="1"/>
    </row>
    <row r="675" spans="4:11">
      <c r="D675" s="4"/>
      <c r="E675" s="4"/>
      <c r="F675" s="26"/>
      <c r="G675" s="26"/>
      <c r="H675" s="26"/>
      <c r="I675" s="26"/>
      <c r="J675" s="26"/>
      <c r="K675" s="1"/>
    </row>
    <row r="676" spans="4:11">
      <c r="D676" s="4"/>
      <c r="E676" s="4"/>
      <c r="F676" s="26"/>
      <c r="G676" s="26"/>
      <c r="H676" s="26"/>
      <c r="I676" s="26"/>
      <c r="J676" s="26"/>
      <c r="K676" s="1"/>
    </row>
    <row r="677" spans="4:11">
      <c r="D677" s="4"/>
      <c r="E677" s="4"/>
      <c r="F677" s="26"/>
      <c r="G677" s="26"/>
      <c r="H677" s="26"/>
      <c r="I677" s="26"/>
      <c r="J677" s="26"/>
      <c r="K677" s="1"/>
    </row>
    <row r="678" spans="4:11">
      <c r="D678" s="4"/>
      <c r="E678" s="4"/>
      <c r="F678" s="26"/>
      <c r="G678" s="26"/>
      <c r="H678" s="26"/>
      <c r="I678" s="26"/>
      <c r="J678" s="26"/>
      <c r="K678" s="1"/>
    </row>
    <row r="679" spans="4:11">
      <c r="D679" s="4"/>
      <c r="E679" s="4"/>
      <c r="F679" s="26"/>
      <c r="G679" s="26"/>
      <c r="H679" s="26"/>
      <c r="I679" s="26"/>
      <c r="J679" s="26"/>
      <c r="K679" s="1"/>
    </row>
    <row r="680" spans="4:11">
      <c r="D680" s="4"/>
      <c r="E680" s="4"/>
      <c r="F680" s="26"/>
      <c r="G680" s="26"/>
      <c r="H680" s="26"/>
      <c r="I680" s="26"/>
      <c r="J680" s="26"/>
      <c r="K680" s="1"/>
    </row>
    <row r="681" spans="4:11">
      <c r="D681" s="4"/>
      <c r="E681" s="4"/>
      <c r="F681" s="26"/>
      <c r="G681" s="26"/>
      <c r="H681" s="26"/>
      <c r="I681" s="26"/>
      <c r="J681" s="26"/>
      <c r="K681" s="1"/>
    </row>
    <row r="682" spans="4:11">
      <c r="D682" s="4"/>
      <c r="E682" s="4"/>
      <c r="F682" s="26"/>
      <c r="G682" s="26"/>
      <c r="H682" s="26"/>
      <c r="I682" s="26"/>
      <c r="J682" s="26"/>
      <c r="K682" s="1"/>
    </row>
    <row r="683" spans="4:11">
      <c r="D683" s="4"/>
      <c r="E683" s="4"/>
      <c r="F683" s="26"/>
      <c r="G683" s="26"/>
      <c r="H683" s="26"/>
      <c r="I683" s="26"/>
      <c r="J683" s="26"/>
      <c r="K683" s="1"/>
    </row>
    <row r="684" spans="4:11">
      <c r="D684" s="4"/>
      <c r="E684" s="4"/>
      <c r="F684" s="26"/>
      <c r="G684" s="26"/>
      <c r="H684" s="26"/>
      <c r="I684" s="26"/>
      <c r="J684" s="26"/>
      <c r="K684" s="1"/>
    </row>
    <row r="685" spans="4:11">
      <c r="D685" s="4"/>
      <c r="E685" s="4"/>
      <c r="F685" s="26"/>
      <c r="G685" s="26"/>
      <c r="H685" s="26"/>
      <c r="I685" s="26"/>
      <c r="J685" s="26"/>
      <c r="K685" s="1"/>
    </row>
    <row r="686" spans="4:11">
      <c r="D686" s="4"/>
      <c r="E686" s="4"/>
      <c r="F686" s="26"/>
      <c r="G686" s="26"/>
      <c r="H686" s="26"/>
      <c r="I686" s="26"/>
      <c r="J686" s="26"/>
      <c r="K686" s="1"/>
    </row>
    <row r="687" spans="4:11">
      <c r="D687" s="4"/>
      <c r="E687" s="4"/>
      <c r="F687" s="26"/>
      <c r="G687" s="26"/>
      <c r="H687" s="26"/>
      <c r="I687" s="26"/>
      <c r="J687" s="26"/>
      <c r="K687" s="1"/>
    </row>
    <row r="688" spans="4:11">
      <c r="D688" s="4"/>
      <c r="E688" s="4"/>
      <c r="F688" s="26"/>
      <c r="G688" s="26"/>
      <c r="H688" s="26"/>
      <c r="I688" s="26"/>
      <c r="J688" s="26"/>
      <c r="K688" s="1"/>
    </row>
    <row r="689" spans="4:11">
      <c r="D689" s="4"/>
      <c r="E689" s="4"/>
      <c r="F689" s="26"/>
      <c r="G689" s="26"/>
      <c r="H689" s="26"/>
      <c r="I689" s="26"/>
      <c r="J689" s="26"/>
      <c r="K689" s="1"/>
    </row>
    <row r="690" spans="4:11">
      <c r="D690" s="4"/>
      <c r="E690" s="4"/>
      <c r="F690" s="26"/>
      <c r="G690" s="26"/>
      <c r="H690" s="26"/>
      <c r="I690" s="26"/>
      <c r="J690" s="26"/>
      <c r="K690" s="1"/>
    </row>
    <row r="691" spans="4:11">
      <c r="D691" s="4"/>
      <c r="E691" s="4"/>
      <c r="F691" s="26"/>
      <c r="G691" s="26"/>
      <c r="H691" s="26"/>
      <c r="I691" s="26"/>
      <c r="J691" s="26"/>
      <c r="K691" s="1"/>
    </row>
    <row r="692" spans="4:11">
      <c r="D692" s="4"/>
      <c r="E692" s="4"/>
      <c r="F692" s="26"/>
      <c r="G692" s="26"/>
      <c r="H692" s="26"/>
      <c r="I692" s="26"/>
      <c r="J692" s="26"/>
      <c r="K692" s="1"/>
    </row>
    <row r="693" spans="4:11">
      <c r="D693" s="4"/>
      <c r="E693" s="4"/>
      <c r="F693" s="26"/>
      <c r="G693" s="26"/>
      <c r="H693" s="26"/>
      <c r="I693" s="26"/>
      <c r="J693" s="26"/>
      <c r="K693" s="1"/>
    </row>
    <row r="694" spans="4:11">
      <c r="D694" s="4"/>
      <c r="E694" s="4"/>
      <c r="F694" s="26"/>
      <c r="G694" s="26"/>
      <c r="H694" s="26"/>
      <c r="I694" s="26"/>
      <c r="J694" s="26"/>
      <c r="K694" s="1"/>
    </row>
    <row r="695" spans="4:11">
      <c r="D695" s="4"/>
      <c r="E695" s="4"/>
      <c r="F695" s="26"/>
      <c r="G695" s="26"/>
      <c r="H695" s="26"/>
      <c r="I695" s="26"/>
      <c r="J695" s="26"/>
      <c r="K695" s="1"/>
    </row>
    <row r="696" spans="4:11">
      <c r="D696" s="4"/>
      <c r="E696" s="4"/>
      <c r="F696" s="26"/>
      <c r="G696" s="26"/>
      <c r="H696" s="26"/>
      <c r="I696" s="26"/>
      <c r="J696" s="26"/>
      <c r="K696" s="1"/>
    </row>
    <row r="697" spans="4:11">
      <c r="D697" s="4"/>
      <c r="E697" s="4"/>
      <c r="F697" s="26"/>
      <c r="G697" s="26"/>
      <c r="H697" s="26"/>
      <c r="I697" s="26"/>
      <c r="J697" s="26"/>
      <c r="K697" s="1"/>
    </row>
    <row r="698" spans="4:11">
      <c r="D698" s="4"/>
      <c r="E698" s="4"/>
      <c r="F698" s="26"/>
      <c r="G698" s="26"/>
      <c r="H698" s="26"/>
      <c r="I698" s="26"/>
      <c r="J698" s="26"/>
      <c r="K698" s="1"/>
    </row>
    <row r="699" spans="4:11">
      <c r="D699" s="4"/>
      <c r="E699" s="4"/>
      <c r="F699" s="26"/>
      <c r="G699" s="26"/>
      <c r="H699" s="26"/>
      <c r="I699" s="26"/>
      <c r="J699" s="26"/>
      <c r="K699" s="1"/>
    </row>
    <row r="700" spans="4:11">
      <c r="D700" s="4"/>
      <c r="E700" s="4"/>
      <c r="F700" s="26"/>
      <c r="G700" s="26"/>
      <c r="H700" s="26"/>
      <c r="I700" s="26"/>
      <c r="J700" s="26"/>
      <c r="K700" s="1"/>
    </row>
    <row r="701" spans="4:11">
      <c r="D701" s="4"/>
      <c r="E701" s="4"/>
      <c r="F701" s="26"/>
      <c r="G701" s="26"/>
      <c r="H701" s="26"/>
      <c r="I701" s="26"/>
      <c r="J701" s="26"/>
      <c r="K701" s="1"/>
    </row>
    <row r="702" spans="4:11">
      <c r="D702" s="4"/>
      <c r="E702" s="4"/>
      <c r="F702" s="26"/>
      <c r="G702" s="26"/>
      <c r="H702" s="26"/>
      <c r="I702" s="26"/>
      <c r="J702" s="26"/>
      <c r="K702" s="1"/>
    </row>
    <row r="703" spans="4:11">
      <c r="D703" s="4"/>
      <c r="E703" s="4"/>
      <c r="F703" s="26"/>
      <c r="G703" s="26"/>
      <c r="H703" s="26"/>
      <c r="I703" s="26"/>
      <c r="J703" s="26"/>
      <c r="K703" s="1"/>
    </row>
    <row r="704" spans="4:11">
      <c r="D704" s="4"/>
      <c r="E704" s="4"/>
      <c r="F704" s="26"/>
      <c r="G704" s="26"/>
      <c r="H704" s="26"/>
      <c r="I704" s="26"/>
      <c r="J704" s="26"/>
      <c r="K704" s="1"/>
    </row>
    <row r="705" spans="4:11">
      <c r="D705" s="4"/>
      <c r="E705" s="4"/>
      <c r="F705" s="26"/>
      <c r="G705" s="26"/>
      <c r="H705" s="26"/>
      <c r="I705" s="26"/>
      <c r="J705" s="26"/>
      <c r="K705" s="1"/>
    </row>
    <row r="706" spans="4:11">
      <c r="D706" s="4"/>
      <c r="E706" s="4"/>
      <c r="F706" s="26"/>
      <c r="G706" s="26"/>
      <c r="H706" s="26"/>
      <c r="I706" s="26"/>
      <c r="J706" s="26"/>
      <c r="K706" s="1"/>
    </row>
    <row r="707" spans="4:11">
      <c r="D707" s="4"/>
      <c r="E707" s="4"/>
      <c r="F707" s="26"/>
      <c r="G707" s="26"/>
      <c r="H707" s="26"/>
      <c r="I707" s="26"/>
      <c r="J707" s="26"/>
      <c r="K707" s="1"/>
    </row>
    <row r="708" spans="4:11">
      <c r="D708" s="4"/>
      <c r="E708" s="4"/>
      <c r="F708" s="26"/>
      <c r="G708" s="26"/>
      <c r="H708" s="26"/>
      <c r="I708" s="26"/>
      <c r="J708" s="26"/>
      <c r="K708" s="1"/>
    </row>
    <row r="709" spans="4:11">
      <c r="K709" s="23"/>
    </row>
    <row r="710" spans="4:11">
      <c r="K710" s="23"/>
    </row>
    <row r="711" spans="4:11">
      <c r="K711" s="23"/>
    </row>
    <row r="712" spans="4:11">
      <c r="K712" s="23"/>
    </row>
    <row r="713" spans="4:11">
      <c r="K713" s="23"/>
    </row>
    <row r="714" spans="4:11">
      <c r="K714" s="23"/>
    </row>
    <row r="715" spans="4:11">
      <c r="K715" s="23"/>
    </row>
    <row r="716" spans="4:11">
      <c r="K716" s="23"/>
    </row>
    <row r="717" spans="4:11">
      <c r="K717" s="23"/>
    </row>
    <row r="718" spans="4:11">
      <c r="K718" s="23"/>
    </row>
    <row r="719" spans="4:11">
      <c r="K719" s="23"/>
    </row>
    <row r="720" spans="4:11">
      <c r="K720" s="23"/>
    </row>
    <row r="721" spans="11:11">
      <c r="K721" s="23"/>
    </row>
    <row r="722" spans="11:11">
      <c r="K722" s="23"/>
    </row>
    <row r="723" spans="11:11">
      <c r="K723" s="23"/>
    </row>
    <row r="724" spans="11:11">
      <c r="K724" s="23"/>
    </row>
    <row r="725" spans="11:11">
      <c r="K725" s="23"/>
    </row>
    <row r="726" spans="11:11">
      <c r="K726" s="23"/>
    </row>
    <row r="727" spans="11:11">
      <c r="K727" s="23"/>
    </row>
    <row r="728" spans="11:11">
      <c r="K728" s="23"/>
    </row>
    <row r="729" spans="11:11">
      <c r="K729" s="23"/>
    </row>
    <row r="730" spans="11:11">
      <c r="K730" s="23"/>
    </row>
    <row r="731" spans="11:11">
      <c r="K731" s="23"/>
    </row>
    <row r="732" spans="11:11">
      <c r="K732" s="23"/>
    </row>
    <row r="733" spans="11:11">
      <c r="K733" s="23"/>
    </row>
    <row r="734" spans="11:11">
      <c r="K734" s="23"/>
    </row>
    <row r="735" spans="11:11">
      <c r="K735" s="23"/>
    </row>
    <row r="736" spans="11:11">
      <c r="K736" s="23"/>
    </row>
    <row r="737" spans="11:11">
      <c r="K737" s="23"/>
    </row>
    <row r="738" spans="11:11">
      <c r="K738" s="23"/>
    </row>
    <row r="739" spans="11:11">
      <c r="K739" s="23"/>
    </row>
    <row r="740" spans="11:11">
      <c r="K740" s="23"/>
    </row>
    <row r="741" spans="11:11">
      <c r="K741" s="23"/>
    </row>
    <row r="742" spans="11:11">
      <c r="K742" s="23"/>
    </row>
    <row r="743" spans="11:11">
      <c r="K743" s="23"/>
    </row>
    <row r="744" spans="11:11">
      <c r="K744" s="23"/>
    </row>
    <row r="745" spans="11:11">
      <c r="K745" s="23"/>
    </row>
    <row r="746" spans="11:11">
      <c r="K746" s="23"/>
    </row>
    <row r="747" spans="11:11">
      <c r="K747" s="23"/>
    </row>
    <row r="748" spans="11:11">
      <c r="K748" s="23"/>
    </row>
    <row r="749" spans="11:11">
      <c r="K749" s="23"/>
    </row>
    <row r="750" spans="11:11">
      <c r="K750" s="23"/>
    </row>
    <row r="751" spans="11:11">
      <c r="K751" s="23"/>
    </row>
    <row r="752" spans="11:11">
      <c r="K752" s="23"/>
    </row>
    <row r="753" spans="11:11">
      <c r="K753" s="23"/>
    </row>
    <row r="754" spans="11:11">
      <c r="K754" s="23"/>
    </row>
    <row r="755" spans="11:11">
      <c r="K755" s="23"/>
    </row>
    <row r="756" spans="11:11">
      <c r="K756" s="23"/>
    </row>
    <row r="757" spans="11:11">
      <c r="K757" s="23"/>
    </row>
    <row r="758" spans="11:11">
      <c r="K758" s="23"/>
    </row>
    <row r="759" spans="11:11">
      <c r="K759" s="23"/>
    </row>
    <row r="760" spans="11:11">
      <c r="K760" s="23"/>
    </row>
    <row r="761" spans="11:11">
      <c r="K761" s="23"/>
    </row>
    <row r="762" spans="11:11">
      <c r="K762" s="23"/>
    </row>
    <row r="763" spans="11:11">
      <c r="K763" s="23"/>
    </row>
    <row r="764" spans="11:11">
      <c r="K764" s="23"/>
    </row>
    <row r="765" spans="11:11">
      <c r="K765" s="23"/>
    </row>
    <row r="766" spans="11:11">
      <c r="K766" s="23"/>
    </row>
    <row r="767" spans="11:11">
      <c r="K767" s="23"/>
    </row>
    <row r="768" spans="11:11">
      <c r="K768" s="23"/>
    </row>
    <row r="769" spans="11:11">
      <c r="K769" s="23"/>
    </row>
    <row r="770" spans="11:11">
      <c r="K770" s="23"/>
    </row>
    <row r="771" spans="11:11">
      <c r="K771" s="23"/>
    </row>
    <row r="772" spans="11:11">
      <c r="K772" s="23"/>
    </row>
    <row r="773" spans="11:11">
      <c r="K773" s="23"/>
    </row>
    <row r="774" spans="11:11">
      <c r="K774" s="23"/>
    </row>
    <row r="775" spans="11:11">
      <c r="K775" s="23"/>
    </row>
    <row r="776" spans="11:11">
      <c r="K776" s="23"/>
    </row>
    <row r="777" spans="11:11">
      <c r="K777" s="23"/>
    </row>
    <row r="778" spans="11:11">
      <c r="K778" s="23"/>
    </row>
    <row r="779" spans="11:11">
      <c r="K779" s="23"/>
    </row>
    <row r="780" spans="11:11">
      <c r="K780" s="23"/>
    </row>
    <row r="781" spans="11:11">
      <c r="K781" s="23"/>
    </row>
    <row r="782" spans="11:11">
      <c r="K782" s="23"/>
    </row>
    <row r="783" spans="11:11">
      <c r="K783" s="23"/>
    </row>
    <row r="784" spans="11:11">
      <c r="K784" s="23"/>
    </row>
    <row r="785" spans="11:11">
      <c r="K785" s="23"/>
    </row>
    <row r="786" spans="11:11">
      <c r="K786" s="23"/>
    </row>
    <row r="787" spans="11:11">
      <c r="K787" s="23"/>
    </row>
    <row r="788" spans="11:11">
      <c r="K788" s="23"/>
    </row>
    <row r="789" spans="11:11">
      <c r="K789" s="23"/>
    </row>
    <row r="790" spans="11:11">
      <c r="K790" s="23"/>
    </row>
    <row r="791" spans="11:11">
      <c r="K791" s="23"/>
    </row>
    <row r="792" spans="11:11">
      <c r="K792" s="23"/>
    </row>
    <row r="793" spans="11:11">
      <c r="K793" s="23"/>
    </row>
    <row r="794" spans="11:11">
      <c r="K794" s="23"/>
    </row>
    <row r="795" spans="11:11">
      <c r="K795" s="23"/>
    </row>
    <row r="796" spans="11:11">
      <c r="K796" s="23"/>
    </row>
    <row r="797" spans="11:11">
      <c r="K797" s="23"/>
    </row>
    <row r="798" spans="11:11">
      <c r="K798" s="23"/>
    </row>
    <row r="799" spans="11:11">
      <c r="K799" s="23"/>
    </row>
    <row r="800" spans="11:11">
      <c r="K800" s="23"/>
    </row>
    <row r="801" spans="11:11">
      <c r="K801" s="23"/>
    </row>
    <row r="802" spans="11:11">
      <c r="K802" s="23"/>
    </row>
    <row r="803" spans="11:11">
      <c r="K803" s="23"/>
    </row>
    <row r="804" spans="11:11">
      <c r="K804" s="23"/>
    </row>
    <row r="805" spans="11:11">
      <c r="K805" s="23"/>
    </row>
    <row r="806" spans="11:11">
      <c r="K806" s="23"/>
    </row>
    <row r="807" spans="11:11">
      <c r="K807" s="23"/>
    </row>
    <row r="808" spans="11:11">
      <c r="K808" s="23"/>
    </row>
    <row r="809" spans="11:11">
      <c r="K809" s="23"/>
    </row>
    <row r="810" spans="11:11">
      <c r="K810" s="23"/>
    </row>
    <row r="811" spans="11:11">
      <c r="K811" s="23"/>
    </row>
    <row r="812" spans="11:11">
      <c r="K812" s="23"/>
    </row>
    <row r="813" spans="11:11">
      <c r="K813" s="23"/>
    </row>
    <row r="814" spans="11:11">
      <c r="K814" s="23"/>
    </row>
    <row r="815" spans="11:11">
      <c r="K815" s="23"/>
    </row>
    <row r="816" spans="11:11">
      <c r="K816" s="23"/>
    </row>
    <row r="817" spans="11:11">
      <c r="K817" s="23"/>
    </row>
    <row r="818" spans="11:11">
      <c r="K818" s="23"/>
    </row>
    <row r="819" spans="11:11">
      <c r="K819" s="23"/>
    </row>
    <row r="820" spans="11:11">
      <c r="K820" s="23"/>
    </row>
    <row r="821" spans="11:11">
      <c r="K821" s="23"/>
    </row>
    <row r="822" spans="11:11">
      <c r="K822" s="23"/>
    </row>
    <row r="823" spans="11:11">
      <c r="K823" s="23"/>
    </row>
    <row r="824" spans="11:11">
      <c r="K824" s="23"/>
    </row>
    <row r="825" spans="11:11">
      <c r="K825" s="23"/>
    </row>
    <row r="826" spans="11:11">
      <c r="K826" s="23"/>
    </row>
    <row r="827" spans="11:11">
      <c r="K827" s="23"/>
    </row>
    <row r="828" spans="11:11">
      <c r="K828" s="23"/>
    </row>
    <row r="829" spans="11:11">
      <c r="K829" s="23"/>
    </row>
    <row r="830" spans="11:11">
      <c r="K830" s="23"/>
    </row>
    <row r="831" spans="11:11">
      <c r="K831" s="23"/>
    </row>
    <row r="832" spans="11:11">
      <c r="K832" s="23"/>
    </row>
    <row r="833" spans="11:11">
      <c r="K833" s="23"/>
    </row>
    <row r="834" spans="11:11">
      <c r="K834" s="23"/>
    </row>
    <row r="835" spans="11:11">
      <c r="K835" s="23"/>
    </row>
    <row r="836" spans="11:11">
      <c r="K836" s="23"/>
    </row>
    <row r="837" spans="11:11">
      <c r="K837" s="23"/>
    </row>
    <row r="838" spans="11:11">
      <c r="K838" s="23"/>
    </row>
    <row r="839" spans="11:11">
      <c r="K839" s="23"/>
    </row>
    <row r="840" spans="11:11">
      <c r="K840" s="23"/>
    </row>
    <row r="841" spans="11:11">
      <c r="K841" s="23"/>
    </row>
    <row r="842" spans="11:11">
      <c r="K842" s="23"/>
    </row>
    <row r="843" spans="11:11">
      <c r="K843" s="23"/>
    </row>
    <row r="844" spans="11:11">
      <c r="K844" s="23"/>
    </row>
    <row r="845" spans="11:11">
      <c r="K845" s="23"/>
    </row>
    <row r="846" spans="11:11">
      <c r="K846" s="23"/>
    </row>
    <row r="847" spans="11:11">
      <c r="K847" s="23"/>
    </row>
    <row r="848" spans="11:11">
      <c r="K848" s="23"/>
    </row>
    <row r="849" spans="11:11">
      <c r="K849" s="23"/>
    </row>
    <row r="850" spans="11:11">
      <c r="K850" s="23"/>
    </row>
    <row r="851" spans="11:11">
      <c r="K851" s="23"/>
    </row>
    <row r="852" spans="11:11">
      <c r="K852" s="23"/>
    </row>
    <row r="853" spans="11:11">
      <c r="K853" s="23"/>
    </row>
    <row r="854" spans="11:11">
      <c r="K854" s="23"/>
    </row>
    <row r="855" spans="11:11">
      <c r="K855" s="23"/>
    </row>
    <row r="856" spans="11:11">
      <c r="K856" s="23"/>
    </row>
    <row r="857" spans="11:11">
      <c r="K857" s="23"/>
    </row>
    <row r="858" spans="11:11">
      <c r="K858" s="23"/>
    </row>
    <row r="859" spans="11:11">
      <c r="K859" s="23"/>
    </row>
    <row r="860" spans="11:11">
      <c r="K860" s="23"/>
    </row>
    <row r="861" spans="11:11">
      <c r="K861" s="23"/>
    </row>
    <row r="862" spans="11:11">
      <c r="K862" s="23"/>
    </row>
    <row r="863" spans="11:11">
      <c r="K863" s="23"/>
    </row>
    <row r="864" spans="11:11">
      <c r="K864" s="23"/>
    </row>
    <row r="865" spans="11:11">
      <c r="K865" s="23"/>
    </row>
    <row r="866" spans="11:11">
      <c r="K866" s="23"/>
    </row>
    <row r="867" spans="11:11">
      <c r="K867" s="23"/>
    </row>
    <row r="868" spans="11:11">
      <c r="K868" s="23"/>
    </row>
    <row r="869" spans="11:11">
      <c r="K869" s="23"/>
    </row>
    <row r="870" spans="11:11">
      <c r="K870" s="23"/>
    </row>
    <row r="871" spans="11:11">
      <c r="K871" s="23"/>
    </row>
    <row r="872" spans="11:11">
      <c r="K872" s="23"/>
    </row>
    <row r="873" spans="11:11">
      <c r="K873" s="23"/>
    </row>
    <row r="874" spans="11:11">
      <c r="K874" s="23"/>
    </row>
    <row r="875" spans="11:11">
      <c r="K875" s="23"/>
    </row>
    <row r="876" spans="11:11">
      <c r="K876" s="23"/>
    </row>
    <row r="877" spans="11:11">
      <c r="K877" s="23"/>
    </row>
    <row r="878" spans="11:11">
      <c r="K878" s="23"/>
    </row>
    <row r="879" spans="11:11">
      <c r="K879" s="23"/>
    </row>
    <row r="880" spans="11:11">
      <c r="K880" s="23"/>
    </row>
    <row r="881" spans="11:11">
      <c r="K881" s="23"/>
    </row>
    <row r="882" spans="11:11">
      <c r="K882" s="23"/>
    </row>
    <row r="883" spans="11:11">
      <c r="K883" s="23"/>
    </row>
    <row r="884" spans="11:11">
      <c r="K884" s="23"/>
    </row>
    <row r="885" spans="11:11">
      <c r="K885" s="23"/>
    </row>
    <row r="886" spans="11:11">
      <c r="K886" s="23"/>
    </row>
    <row r="887" spans="11:11">
      <c r="K887" s="23"/>
    </row>
    <row r="888" spans="11:11">
      <c r="K888" s="23"/>
    </row>
    <row r="889" spans="11:11">
      <c r="K889" s="23"/>
    </row>
    <row r="890" spans="11:11">
      <c r="K890" s="23"/>
    </row>
    <row r="891" spans="11:11">
      <c r="K891" s="23"/>
    </row>
    <row r="892" spans="11:11">
      <c r="K892" s="23"/>
    </row>
    <row r="893" spans="11:11">
      <c r="K893" s="23"/>
    </row>
    <row r="894" spans="11:11">
      <c r="K894" s="23"/>
    </row>
    <row r="895" spans="11:11">
      <c r="K895" s="23"/>
    </row>
    <row r="896" spans="11:11">
      <c r="K896" s="23"/>
    </row>
    <row r="897" spans="11:11">
      <c r="K897" s="23"/>
    </row>
    <row r="898" spans="11:11">
      <c r="K898" s="23"/>
    </row>
    <row r="899" spans="11:11">
      <c r="K899" s="23"/>
    </row>
    <row r="900" spans="11:11">
      <c r="K900" s="23"/>
    </row>
    <row r="901" spans="11:11">
      <c r="K901" s="23"/>
    </row>
    <row r="902" spans="11:11">
      <c r="K902" s="23"/>
    </row>
    <row r="903" spans="11:11">
      <c r="K903" s="23"/>
    </row>
    <row r="904" spans="11:11">
      <c r="K904" s="23"/>
    </row>
    <row r="905" spans="11:11">
      <c r="K905" s="23"/>
    </row>
    <row r="906" spans="11:11">
      <c r="K906" s="23"/>
    </row>
    <row r="907" spans="11:11">
      <c r="K907" s="23"/>
    </row>
    <row r="908" spans="11:11">
      <c r="K908" s="23"/>
    </row>
    <row r="909" spans="11:11">
      <c r="K909" s="23"/>
    </row>
    <row r="910" spans="11:11">
      <c r="K910" s="23"/>
    </row>
    <row r="911" spans="11:11">
      <c r="K911" s="23"/>
    </row>
    <row r="912" spans="11:11">
      <c r="K912" s="23"/>
    </row>
    <row r="913" spans="11:11">
      <c r="K913" s="23"/>
    </row>
    <row r="914" spans="11:11">
      <c r="K914" s="23"/>
    </row>
    <row r="915" spans="11:11">
      <c r="K915" s="23"/>
    </row>
    <row r="916" spans="11:11">
      <c r="K916" s="23"/>
    </row>
    <row r="917" spans="11:11">
      <c r="K917" s="23"/>
    </row>
    <row r="918" spans="11:11">
      <c r="K918" s="23"/>
    </row>
    <row r="919" spans="11:11">
      <c r="K919" s="23"/>
    </row>
    <row r="920" spans="11:11">
      <c r="K920" s="23"/>
    </row>
    <row r="921" spans="11:11">
      <c r="K921" s="23"/>
    </row>
    <row r="922" spans="11:11">
      <c r="K922" s="23"/>
    </row>
    <row r="923" spans="11:11">
      <c r="K923" s="23"/>
    </row>
    <row r="924" spans="11:11">
      <c r="K924" s="23"/>
    </row>
    <row r="925" spans="11:11">
      <c r="K925" s="23"/>
    </row>
    <row r="926" spans="11:11">
      <c r="K926" s="23"/>
    </row>
    <row r="927" spans="11:11">
      <c r="K927" s="23"/>
    </row>
    <row r="928" spans="11:11">
      <c r="K928" s="23"/>
    </row>
    <row r="929" spans="11:11">
      <c r="K929" s="23"/>
    </row>
    <row r="930" spans="11:11">
      <c r="K930" s="23"/>
    </row>
    <row r="931" spans="11:11">
      <c r="K931" s="23"/>
    </row>
    <row r="932" spans="11:11">
      <c r="K932" s="23"/>
    </row>
    <row r="933" spans="11:11">
      <c r="K933" s="23"/>
    </row>
    <row r="934" spans="11:11">
      <c r="K934" s="23"/>
    </row>
    <row r="935" spans="11:11">
      <c r="K935" s="23"/>
    </row>
    <row r="936" spans="11:11">
      <c r="K936" s="23"/>
    </row>
    <row r="937" spans="11:11">
      <c r="K937" s="23"/>
    </row>
    <row r="938" spans="11:11">
      <c r="K938" s="23"/>
    </row>
    <row r="939" spans="11:11">
      <c r="K939" s="23"/>
    </row>
    <row r="940" spans="11:11">
      <c r="K940" s="23"/>
    </row>
    <row r="941" spans="11:11">
      <c r="K941" s="23"/>
    </row>
    <row r="942" spans="11:11">
      <c r="K942" s="23"/>
    </row>
    <row r="943" spans="11:11">
      <c r="K943" s="23"/>
    </row>
    <row r="944" spans="11:11">
      <c r="K944" s="23"/>
    </row>
    <row r="945" spans="11:11">
      <c r="K945" s="23"/>
    </row>
    <row r="946" spans="11:11">
      <c r="K946" s="23"/>
    </row>
    <row r="947" spans="11:11">
      <c r="K947" s="23"/>
    </row>
    <row r="948" spans="11:11">
      <c r="K948" s="23"/>
    </row>
    <row r="949" spans="11:11">
      <c r="K949" s="23"/>
    </row>
    <row r="950" spans="11:11">
      <c r="K950" s="23"/>
    </row>
    <row r="951" spans="11:11">
      <c r="K951" s="23"/>
    </row>
    <row r="952" spans="11:11">
      <c r="K952" s="23"/>
    </row>
    <row r="953" spans="11:11">
      <c r="K953" s="23"/>
    </row>
    <row r="954" spans="11:11">
      <c r="K954" s="23"/>
    </row>
    <row r="955" spans="11:11">
      <c r="K955" s="23"/>
    </row>
    <row r="956" spans="11:11">
      <c r="K956" s="23"/>
    </row>
    <row r="957" spans="11:11">
      <c r="K957" s="23"/>
    </row>
    <row r="958" spans="11:11">
      <c r="K958" s="23"/>
    </row>
    <row r="959" spans="11:11">
      <c r="K959" s="23"/>
    </row>
    <row r="960" spans="11:11">
      <c r="K960" s="23"/>
    </row>
    <row r="961" spans="11:11">
      <c r="K961" s="23"/>
    </row>
    <row r="962" spans="11:11">
      <c r="K962" s="23"/>
    </row>
    <row r="963" spans="11:11">
      <c r="K963" s="23"/>
    </row>
    <row r="964" spans="11:11">
      <c r="K964" s="23"/>
    </row>
    <row r="965" spans="11:11">
      <c r="K965" s="23"/>
    </row>
    <row r="966" spans="11:11">
      <c r="K966" s="23"/>
    </row>
    <row r="967" spans="11:11">
      <c r="K967" s="23"/>
    </row>
    <row r="968" spans="11:11">
      <c r="K968" s="23"/>
    </row>
    <row r="969" spans="11:11">
      <c r="K969" s="23"/>
    </row>
    <row r="970" spans="11:11">
      <c r="K970" s="23"/>
    </row>
    <row r="971" spans="11:11">
      <c r="K971" s="23"/>
    </row>
    <row r="972" spans="11:11">
      <c r="K972" s="23"/>
    </row>
    <row r="973" spans="11:11">
      <c r="K973" s="23"/>
    </row>
    <row r="974" spans="11:11">
      <c r="K974" s="23"/>
    </row>
    <row r="975" spans="11:11">
      <c r="K975" s="23"/>
    </row>
    <row r="976" spans="11:11">
      <c r="K976" s="23"/>
    </row>
    <row r="977" spans="11:11">
      <c r="K977" s="23"/>
    </row>
    <row r="978" spans="11:11">
      <c r="K978" s="23"/>
    </row>
    <row r="979" spans="11:11">
      <c r="K979" s="23"/>
    </row>
    <row r="980" spans="11:11">
      <c r="K980" s="23"/>
    </row>
    <row r="981" spans="11:11">
      <c r="K981" s="23"/>
    </row>
    <row r="982" spans="11:11">
      <c r="K982" s="23"/>
    </row>
    <row r="983" spans="11:11">
      <c r="K983" s="23"/>
    </row>
    <row r="984" spans="11:11">
      <c r="K984" s="23"/>
    </row>
    <row r="985" spans="11:11">
      <c r="K985" s="23"/>
    </row>
    <row r="986" spans="11:11">
      <c r="K986" s="23"/>
    </row>
    <row r="987" spans="11:11">
      <c r="K987" s="23"/>
    </row>
    <row r="988" spans="11:11">
      <c r="K988" s="23"/>
    </row>
    <row r="989" spans="11:11">
      <c r="K989" s="23"/>
    </row>
    <row r="990" spans="11:11">
      <c r="K990" s="23"/>
    </row>
    <row r="991" spans="11:11">
      <c r="K991" s="23"/>
    </row>
    <row r="992" spans="11:11">
      <c r="K992" s="23"/>
    </row>
    <row r="993" spans="11:11">
      <c r="K993" s="23"/>
    </row>
    <row r="994" spans="11:11">
      <c r="K994" s="23"/>
    </row>
    <row r="995" spans="11:11">
      <c r="K995" s="23"/>
    </row>
    <row r="996" spans="11:11">
      <c r="K996" s="23"/>
    </row>
    <row r="997" spans="11:11">
      <c r="K997" s="23"/>
    </row>
    <row r="998" spans="11:11">
      <c r="K998" s="23"/>
    </row>
    <row r="999" spans="11:11">
      <c r="K999" s="23"/>
    </row>
    <row r="1000" spans="11:11">
      <c r="K1000" s="23"/>
    </row>
    <row r="1001" spans="11:11">
      <c r="K1001" s="23"/>
    </row>
    <row r="1002" spans="11:11">
      <c r="K1002" s="23"/>
    </row>
    <row r="1003" spans="11:11">
      <c r="K1003" s="23"/>
    </row>
    <row r="1004" spans="11:11">
      <c r="K1004" s="23"/>
    </row>
    <row r="1005" spans="11:11">
      <c r="K1005" s="23"/>
    </row>
    <row r="1006" spans="11:11">
      <c r="K1006" s="23"/>
    </row>
    <row r="1007" spans="11:11">
      <c r="K1007" s="23"/>
    </row>
    <row r="1008" spans="11:11">
      <c r="K1008" s="23"/>
    </row>
    <row r="1009" spans="11:11">
      <c r="K1009" s="23"/>
    </row>
    <row r="1010" spans="11:11">
      <c r="K1010" s="23"/>
    </row>
    <row r="1011" spans="11:11">
      <c r="K1011" s="23"/>
    </row>
    <row r="1012" spans="11:11">
      <c r="K1012" s="23"/>
    </row>
    <row r="1013" spans="11:11">
      <c r="K1013" s="23"/>
    </row>
    <row r="1014" spans="11:11">
      <c r="K1014" s="23"/>
    </row>
    <row r="1015" spans="11:11">
      <c r="K1015" s="23"/>
    </row>
    <row r="1016" spans="11:11">
      <c r="K1016" s="23"/>
    </row>
    <row r="1017" spans="11:11">
      <c r="K1017" s="23"/>
    </row>
    <row r="1018" spans="11:11">
      <c r="K1018" s="23"/>
    </row>
    <row r="1019" spans="11:11">
      <c r="K1019" s="23"/>
    </row>
    <row r="1020" spans="11:11">
      <c r="K1020" s="23"/>
    </row>
    <row r="1021" spans="11:11">
      <c r="K1021" s="23"/>
    </row>
    <row r="1022" spans="11:11">
      <c r="K1022" s="23"/>
    </row>
    <row r="1023" spans="11:11">
      <c r="K1023" s="23"/>
    </row>
    <row r="1024" spans="11:11">
      <c r="K1024" s="23"/>
    </row>
    <row r="1025" spans="11:11">
      <c r="K1025" s="23"/>
    </row>
    <row r="1026" spans="11:11">
      <c r="K1026" s="23"/>
    </row>
    <row r="1027" spans="11:11">
      <c r="K1027" s="23"/>
    </row>
    <row r="1028" spans="11:11">
      <c r="K1028" s="23"/>
    </row>
    <row r="1029" spans="11:11">
      <c r="K1029" s="23"/>
    </row>
    <row r="1030" spans="11:11">
      <c r="K1030" s="23"/>
    </row>
    <row r="1031" spans="11:11">
      <c r="K1031" s="23"/>
    </row>
    <row r="1032" spans="11:11">
      <c r="K1032" s="23"/>
    </row>
    <row r="1033" spans="11:11">
      <c r="K1033" s="23"/>
    </row>
    <row r="1034" spans="11:11">
      <c r="K1034" s="23"/>
    </row>
    <row r="1035" spans="11:11">
      <c r="K1035" s="23"/>
    </row>
    <row r="1036" spans="11:11">
      <c r="K1036" s="23"/>
    </row>
    <row r="1037" spans="11:11">
      <c r="K1037" s="23"/>
    </row>
    <row r="1038" spans="11:11">
      <c r="K1038" s="23"/>
    </row>
    <row r="1039" spans="11:11">
      <c r="K1039" s="23"/>
    </row>
    <row r="1040" spans="11:11">
      <c r="K1040" s="23"/>
    </row>
    <row r="1041" spans="11:11">
      <c r="K1041" s="23"/>
    </row>
    <row r="1042" spans="11:11">
      <c r="K1042" s="23"/>
    </row>
    <row r="1043" spans="11:11">
      <c r="K1043" s="23"/>
    </row>
    <row r="1044" spans="11:11">
      <c r="K1044" s="23"/>
    </row>
    <row r="1045" spans="11:11">
      <c r="K1045" s="23"/>
    </row>
    <row r="1046" spans="11:11">
      <c r="K1046" s="23"/>
    </row>
    <row r="1047" spans="11:11">
      <c r="K1047" s="23"/>
    </row>
    <row r="1048" spans="11:11">
      <c r="K1048" s="23"/>
    </row>
    <row r="1049" spans="11:11">
      <c r="K1049" s="23"/>
    </row>
    <row r="1050" spans="11:11">
      <c r="K1050" s="23"/>
    </row>
    <row r="1051" spans="11:11">
      <c r="K1051" s="23"/>
    </row>
    <row r="1052" spans="11:11">
      <c r="K1052" s="23"/>
    </row>
    <row r="1053" spans="11:11">
      <c r="K1053" s="23"/>
    </row>
    <row r="1054" spans="11:11">
      <c r="K1054" s="23"/>
    </row>
    <row r="1055" spans="11:11">
      <c r="K1055" s="23"/>
    </row>
    <row r="1056" spans="11:11">
      <c r="K1056" s="23"/>
    </row>
    <row r="1057" spans="11:11">
      <c r="K1057" s="23"/>
    </row>
    <row r="1058" spans="11:11">
      <c r="K1058" s="23"/>
    </row>
    <row r="1059" spans="11:11">
      <c r="K1059" s="23"/>
    </row>
    <row r="1060" spans="11:11">
      <c r="K1060" s="23"/>
    </row>
    <row r="1061" spans="11:11">
      <c r="K1061" s="23"/>
    </row>
    <row r="1062" spans="11:11">
      <c r="K1062" s="23"/>
    </row>
    <row r="1063" spans="11:11">
      <c r="K1063" s="23"/>
    </row>
    <row r="1064" spans="11:11">
      <c r="K1064" s="23"/>
    </row>
    <row r="1065" spans="11:11">
      <c r="K1065" s="23"/>
    </row>
    <row r="1066" spans="11:11">
      <c r="K1066" s="23"/>
    </row>
    <row r="1067" spans="11:11">
      <c r="K1067" s="23"/>
    </row>
    <row r="1068" spans="11:11">
      <c r="K1068" s="23"/>
    </row>
    <row r="1069" spans="11:11">
      <c r="K1069" s="23"/>
    </row>
    <row r="1070" spans="11:11">
      <c r="K1070" s="23"/>
    </row>
    <row r="1071" spans="11:11">
      <c r="K1071" s="23"/>
    </row>
    <row r="1072" spans="11:11">
      <c r="K1072" s="23"/>
    </row>
    <row r="1073" spans="11:11">
      <c r="K1073" s="23"/>
    </row>
    <row r="1074" spans="11:11">
      <c r="K1074" s="23"/>
    </row>
    <row r="1075" spans="11:11">
      <c r="K1075" s="23"/>
    </row>
    <row r="1076" spans="11:11">
      <c r="K1076" s="23"/>
    </row>
    <row r="1077" spans="11:11">
      <c r="K1077" s="23"/>
    </row>
    <row r="1078" spans="11:11">
      <c r="K1078" s="23"/>
    </row>
    <row r="1079" spans="11:11">
      <c r="K1079" s="23"/>
    </row>
    <row r="1080" spans="11:11">
      <c r="K1080" s="23"/>
    </row>
    <row r="1081" spans="11:11">
      <c r="K1081" s="23"/>
    </row>
    <row r="1082" spans="11:11">
      <c r="K1082" s="23"/>
    </row>
    <row r="1083" spans="11:11">
      <c r="K1083" s="23"/>
    </row>
    <row r="1084" spans="11:11">
      <c r="K1084" s="23"/>
    </row>
    <row r="1085" spans="11:11">
      <c r="K1085" s="23"/>
    </row>
    <row r="1086" spans="11:11">
      <c r="K1086" s="23"/>
    </row>
    <row r="1087" spans="11:11">
      <c r="K1087" s="23"/>
    </row>
    <row r="1088" spans="11:11">
      <c r="K1088" s="23"/>
    </row>
    <row r="1089" spans="11:11">
      <c r="K1089" s="23"/>
    </row>
    <row r="1090" spans="11:11">
      <c r="K1090" s="23"/>
    </row>
    <row r="1091" spans="11:11">
      <c r="K1091" s="23"/>
    </row>
    <row r="1092" spans="11:11">
      <c r="K1092" s="23"/>
    </row>
    <row r="1093" spans="11:11">
      <c r="K1093" s="23"/>
    </row>
    <row r="1094" spans="11:11">
      <c r="K1094" s="23"/>
    </row>
    <row r="1095" spans="11:11">
      <c r="K1095" s="23"/>
    </row>
    <row r="1096" spans="11:11">
      <c r="K1096" s="23"/>
    </row>
    <row r="1097" spans="11:11">
      <c r="K1097" s="23"/>
    </row>
    <row r="1098" spans="11:11">
      <c r="K1098" s="23"/>
    </row>
    <row r="1099" spans="11:11">
      <c r="K1099" s="23"/>
    </row>
    <row r="1100" spans="11:11">
      <c r="K1100" s="23"/>
    </row>
    <row r="1101" spans="11:11">
      <c r="K1101" s="23"/>
    </row>
    <row r="1102" spans="11:11">
      <c r="K1102" s="23"/>
    </row>
    <row r="1103" spans="11:11">
      <c r="K1103" s="23"/>
    </row>
    <row r="1104" spans="11:11">
      <c r="K1104" s="23"/>
    </row>
    <row r="1105" spans="11:11">
      <c r="K1105" s="23"/>
    </row>
    <row r="1106" spans="11:11">
      <c r="K1106" s="23"/>
    </row>
    <row r="1107" spans="11:11">
      <c r="K1107" s="23"/>
    </row>
    <row r="1108" spans="11:11">
      <c r="K1108" s="23"/>
    </row>
    <row r="1109" spans="11:11">
      <c r="K1109" s="23"/>
    </row>
    <row r="1110" spans="11:11">
      <c r="K1110" s="23"/>
    </row>
    <row r="1111" spans="11:11">
      <c r="K1111" s="23"/>
    </row>
    <row r="1112" spans="11:11">
      <c r="K1112" s="23"/>
    </row>
    <row r="1113" spans="11:11">
      <c r="K1113" s="23"/>
    </row>
    <row r="1114" spans="11:11">
      <c r="K1114" s="23"/>
    </row>
    <row r="1115" spans="11:11">
      <c r="K1115" s="23"/>
    </row>
    <row r="1116" spans="11:11">
      <c r="K1116" s="23"/>
    </row>
    <row r="1117" spans="11:11">
      <c r="K1117" s="23"/>
    </row>
    <row r="1118" spans="11:11">
      <c r="K1118" s="23"/>
    </row>
    <row r="1119" spans="11:11">
      <c r="K1119" s="23"/>
    </row>
    <row r="1120" spans="11:11">
      <c r="K1120" s="23"/>
    </row>
    <row r="1121" spans="11:11">
      <c r="K1121" s="23"/>
    </row>
    <row r="1122" spans="11:11">
      <c r="K1122" s="23"/>
    </row>
    <row r="1123" spans="11:11">
      <c r="K1123" s="23"/>
    </row>
    <row r="1124" spans="11:11">
      <c r="K1124" s="23"/>
    </row>
    <row r="1125" spans="11:11">
      <c r="K1125" s="23"/>
    </row>
    <row r="1126" spans="11:11">
      <c r="K1126" s="23"/>
    </row>
    <row r="1127" spans="11:11">
      <c r="K1127" s="23"/>
    </row>
    <row r="1128" spans="11:11">
      <c r="K1128" s="23"/>
    </row>
    <row r="1129" spans="11:11">
      <c r="K1129" s="23"/>
    </row>
    <row r="1130" spans="11:11">
      <c r="K1130" s="23"/>
    </row>
    <row r="1131" spans="11:11">
      <c r="K1131" s="23"/>
    </row>
    <row r="1132" spans="11:11">
      <c r="K1132" s="23"/>
    </row>
    <row r="1133" spans="11:11">
      <c r="K1133" s="23"/>
    </row>
    <row r="1134" spans="11:11">
      <c r="K1134" s="23"/>
    </row>
    <row r="1135" spans="11:11">
      <c r="K1135" s="23"/>
    </row>
    <row r="1136" spans="11:11">
      <c r="K1136" s="23"/>
    </row>
    <row r="1137" spans="11:11">
      <c r="K1137" s="23"/>
    </row>
    <row r="1138" spans="11:11">
      <c r="K1138" s="23"/>
    </row>
    <row r="1139" spans="11:11">
      <c r="K1139" s="23"/>
    </row>
    <row r="1140" spans="11:11">
      <c r="K1140" s="23"/>
    </row>
    <row r="1141" spans="11:11">
      <c r="K1141" s="23"/>
    </row>
    <row r="1142" spans="11:11">
      <c r="K1142" s="23"/>
    </row>
    <row r="1143" spans="11:11">
      <c r="K1143" s="23"/>
    </row>
    <row r="1144" spans="11:11">
      <c r="K1144" s="23"/>
    </row>
    <row r="1145" spans="11:11">
      <c r="K1145" s="23"/>
    </row>
    <row r="1146" spans="11:11">
      <c r="K1146" s="23"/>
    </row>
    <row r="1147" spans="11:11">
      <c r="K1147" s="23"/>
    </row>
    <row r="1148" spans="11:11">
      <c r="K1148" s="23"/>
    </row>
    <row r="1149" spans="11:11">
      <c r="K1149" s="23"/>
    </row>
    <row r="1150" spans="11:11">
      <c r="K1150" s="23"/>
    </row>
    <row r="1151" spans="11:11">
      <c r="K1151" s="23"/>
    </row>
    <row r="1152" spans="11:11">
      <c r="K1152" s="23"/>
    </row>
    <row r="1153" spans="11:11">
      <c r="K1153" s="23"/>
    </row>
    <row r="1154" spans="11:11">
      <c r="K1154" s="23"/>
    </row>
    <row r="1155" spans="11:11">
      <c r="K1155" s="23"/>
    </row>
    <row r="1156" spans="11:11">
      <c r="K1156" s="23"/>
    </row>
    <row r="1157" spans="11:11">
      <c r="K1157" s="23"/>
    </row>
    <row r="1158" spans="11:11">
      <c r="K1158" s="23"/>
    </row>
    <row r="1159" spans="11:11">
      <c r="K1159" s="23"/>
    </row>
    <row r="1160" spans="11:11">
      <c r="K1160" s="23"/>
    </row>
    <row r="1161" spans="11:11">
      <c r="K1161" s="23"/>
    </row>
    <row r="1162" spans="11:11">
      <c r="K1162" s="23"/>
    </row>
    <row r="1163" spans="11:11">
      <c r="K1163" s="23"/>
    </row>
    <row r="1164" spans="11:11">
      <c r="K1164" s="23"/>
    </row>
    <row r="1165" spans="11:11">
      <c r="K1165" s="23"/>
    </row>
    <row r="1166" spans="11:11">
      <c r="K1166" s="23"/>
    </row>
    <row r="1167" spans="11:11">
      <c r="K1167" s="23"/>
    </row>
    <row r="1168" spans="11:11">
      <c r="K1168" s="23"/>
    </row>
    <row r="1169" spans="11:11">
      <c r="K1169" s="23"/>
    </row>
    <row r="1170" spans="11:11">
      <c r="K1170" s="23"/>
    </row>
    <row r="1171" spans="11:11">
      <c r="K1171" s="23"/>
    </row>
    <row r="1172" spans="11:11">
      <c r="K1172" s="23"/>
    </row>
    <row r="1173" spans="11:11">
      <c r="K1173" s="23"/>
    </row>
    <row r="1174" spans="11:11">
      <c r="K1174" s="23"/>
    </row>
    <row r="1175" spans="11:11">
      <c r="K1175" s="23"/>
    </row>
    <row r="1176" spans="11:11">
      <c r="K1176" s="23"/>
    </row>
    <row r="1177" spans="11:11">
      <c r="K1177" s="23"/>
    </row>
    <row r="1178" spans="11:11">
      <c r="K1178" s="23"/>
    </row>
    <row r="1179" spans="11:11">
      <c r="K1179" s="23"/>
    </row>
    <row r="1180" spans="11:11">
      <c r="K1180" s="23"/>
    </row>
    <row r="1181" spans="11:11">
      <c r="K1181" s="23"/>
    </row>
    <row r="1182" spans="11:11">
      <c r="K1182" s="23"/>
    </row>
    <row r="1183" spans="11:11">
      <c r="K1183" s="23"/>
    </row>
    <row r="1184" spans="11:11">
      <c r="K1184" s="23"/>
    </row>
    <row r="1185" spans="11:11">
      <c r="K1185" s="23"/>
    </row>
    <row r="1186" spans="11:11">
      <c r="K1186" s="23"/>
    </row>
    <row r="1187" spans="11:11">
      <c r="K1187" s="23"/>
    </row>
    <row r="1188" spans="11:11">
      <c r="K1188" s="23"/>
    </row>
    <row r="1189" spans="11:11">
      <c r="K1189" s="23"/>
    </row>
    <row r="1190" spans="11:11">
      <c r="K1190" s="23"/>
    </row>
    <row r="1191" spans="11:11">
      <c r="K1191" s="23"/>
    </row>
    <row r="1192" spans="11:11">
      <c r="K1192" s="23"/>
    </row>
    <row r="1193" spans="11:11">
      <c r="K1193" s="23"/>
    </row>
    <row r="1194" spans="11:11">
      <c r="K1194" s="23"/>
    </row>
    <row r="1195" spans="11:11">
      <c r="K1195" s="23"/>
    </row>
    <row r="1196" spans="11:11">
      <c r="K1196" s="23"/>
    </row>
    <row r="1197" spans="11:11">
      <c r="K1197" s="23"/>
    </row>
    <row r="1198" spans="11:11">
      <c r="K1198" s="23"/>
    </row>
    <row r="1199" spans="11:11">
      <c r="K1199" s="23"/>
    </row>
    <row r="1200" spans="11:11">
      <c r="K1200" s="23"/>
    </row>
    <row r="1201" spans="11:11">
      <c r="K1201" s="23"/>
    </row>
    <row r="1202" spans="11:11">
      <c r="K1202" s="23"/>
    </row>
    <row r="1203" spans="11:11">
      <c r="K1203" s="23"/>
    </row>
    <row r="1204" spans="11:11">
      <c r="K1204" s="23"/>
    </row>
    <row r="1205" spans="11:11">
      <c r="K1205" s="23"/>
    </row>
    <row r="1206" spans="11:11">
      <c r="K1206" s="23"/>
    </row>
    <row r="1207" spans="11:11">
      <c r="K1207" s="23"/>
    </row>
    <row r="1208" spans="11:11">
      <c r="K1208" s="23"/>
    </row>
    <row r="1209" spans="11:11">
      <c r="K1209" s="23"/>
    </row>
    <row r="1210" spans="11:11">
      <c r="K1210" s="23"/>
    </row>
    <row r="1211" spans="11:11">
      <c r="K1211" s="23"/>
    </row>
    <row r="1212" spans="11:11">
      <c r="K1212" s="23"/>
    </row>
    <row r="1213" spans="11:11">
      <c r="K1213" s="23"/>
    </row>
    <row r="1214" spans="11:11">
      <c r="K1214" s="23"/>
    </row>
    <row r="1215" spans="11:11">
      <c r="K1215" s="23"/>
    </row>
    <row r="1216" spans="11:11">
      <c r="K1216" s="23"/>
    </row>
    <row r="1217" spans="11:11">
      <c r="K1217" s="23"/>
    </row>
    <row r="1218" spans="11:11">
      <c r="K1218" s="23"/>
    </row>
    <row r="1219" spans="11:11">
      <c r="K1219" s="23"/>
    </row>
    <row r="1220" spans="11:11">
      <c r="K1220" s="23"/>
    </row>
    <row r="1221" spans="11:11">
      <c r="K1221" s="23"/>
    </row>
    <row r="1222" spans="11:11">
      <c r="K1222" s="23"/>
    </row>
    <row r="1223" spans="11:11">
      <c r="K1223" s="23"/>
    </row>
    <row r="1224" spans="11:11">
      <c r="K1224" s="23"/>
    </row>
    <row r="1225" spans="11:11">
      <c r="K1225" s="23"/>
    </row>
    <row r="1226" spans="11:11">
      <c r="K1226" s="23"/>
    </row>
    <row r="1227" spans="11:11">
      <c r="K1227" s="23"/>
    </row>
    <row r="1228" spans="11:11">
      <c r="K1228" s="23"/>
    </row>
    <row r="1229" spans="11:11">
      <c r="K1229" s="23"/>
    </row>
    <row r="1230" spans="11:11">
      <c r="K1230" s="23"/>
    </row>
    <row r="1231" spans="11:11">
      <c r="K1231" s="23"/>
    </row>
    <row r="1232" spans="11:11">
      <c r="K1232" s="23"/>
    </row>
    <row r="1233" spans="11:11">
      <c r="K1233" s="23"/>
    </row>
    <row r="1234" spans="11:11">
      <c r="K1234" s="23"/>
    </row>
    <row r="1235" spans="11:11">
      <c r="K1235" s="23"/>
    </row>
    <row r="1236" spans="11:11">
      <c r="K1236" s="23"/>
    </row>
    <row r="1237" spans="11:11">
      <c r="K1237" s="23"/>
    </row>
    <row r="1238" spans="11:11">
      <c r="K1238" s="23"/>
    </row>
    <row r="1239" spans="11:11">
      <c r="K1239" s="23"/>
    </row>
    <row r="1240" spans="11:11">
      <c r="K1240" s="23"/>
    </row>
    <row r="1241" spans="11:11">
      <c r="K1241" s="23"/>
    </row>
    <row r="1242" spans="11:11">
      <c r="K1242" s="23"/>
    </row>
    <row r="1243" spans="11:11">
      <c r="K1243" s="23"/>
    </row>
    <row r="1244" spans="11:11">
      <c r="K1244" s="23"/>
    </row>
    <row r="1245" spans="11:11">
      <c r="K1245" s="23"/>
    </row>
    <row r="1246" spans="11:11">
      <c r="K1246" s="23"/>
    </row>
    <row r="1247" spans="11:11">
      <c r="K1247" s="23"/>
    </row>
    <row r="1248" spans="11:11">
      <c r="K1248" s="23"/>
    </row>
    <row r="1249" spans="11:11">
      <c r="K1249" s="23"/>
    </row>
    <row r="1250" spans="11:11">
      <c r="K1250" s="23"/>
    </row>
    <row r="1251" spans="11:11">
      <c r="K1251" s="23"/>
    </row>
    <row r="1252" spans="11:11">
      <c r="K1252" s="23"/>
    </row>
    <row r="1253" spans="11:11">
      <c r="K1253" s="23"/>
    </row>
    <row r="1254" spans="11:11">
      <c r="K1254" s="23"/>
    </row>
    <row r="1255" spans="11:11">
      <c r="K1255" s="23"/>
    </row>
    <row r="1256" spans="11:11">
      <c r="K1256" s="23"/>
    </row>
    <row r="1257" spans="11:11">
      <c r="K1257" s="23"/>
    </row>
    <row r="1258" spans="11:11">
      <c r="K1258" s="23"/>
    </row>
    <row r="1259" spans="11:11">
      <c r="K1259" s="23"/>
    </row>
    <row r="1260" spans="11:11">
      <c r="K1260" s="23"/>
    </row>
    <row r="1261" spans="11:11">
      <c r="K1261" s="23"/>
    </row>
    <row r="1262" spans="11:11">
      <c r="K1262" s="23"/>
    </row>
    <row r="1263" spans="11:11">
      <c r="K1263" s="23"/>
    </row>
    <row r="1264" spans="11:11">
      <c r="K1264" s="23"/>
    </row>
    <row r="1265" spans="11:11">
      <c r="K1265" s="23"/>
    </row>
    <row r="1266" spans="11:11">
      <c r="K1266" s="23"/>
    </row>
    <row r="1267" spans="11:11">
      <c r="K1267" s="23"/>
    </row>
    <row r="1268" spans="11:11">
      <c r="K1268" s="23"/>
    </row>
    <row r="1269" spans="11:11">
      <c r="K1269" s="23"/>
    </row>
    <row r="1270" spans="11:11">
      <c r="K1270" s="23"/>
    </row>
    <row r="1271" spans="11:11">
      <c r="K1271" s="23"/>
    </row>
    <row r="1272" spans="11:11">
      <c r="K1272" s="23"/>
    </row>
    <row r="1273" spans="11:11">
      <c r="K1273" s="23"/>
    </row>
    <row r="1274" spans="11:11">
      <c r="K1274" s="23"/>
    </row>
    <row r="1275" spans="11:11">
      <c r="K1275" s="23"/>
    </row>
    <row r="1276" spans="11:11">
      <c r="K1276" s="23"/>
    </row>
    <row r="1277" spans="11:11">
      <c r="K1277" s="23"/>
    </row>
    <row r="1278" spans="11:11">
      <c r="K1278" s="23"/>
    </row>
    <row r="1279" spans="11:11">
      <c r="K1279" s="23"/>
    </row>
    <row r="1280" spans="11:11">
      <c r="K1280" s="23"/>
    </row>
    <row r="1281" spans="11:11">
      <c r="K1281" s="23"/>
    </row>
    <row r="1282" spans="11:11">
      <c r="K1282" s="23"/>
    </row>
    <row r="1283" spans="11:11">
      <c r="K1283" s="23"/>
    </row>
    <row r="1284" spans="11:11">
      <c r="K1284" s="23"/>
    </row>
    <row r="1285" spans="11:11">
      <c r="K1285" s="23"/>
    </row>
    <row r="1286" spans="11:11">
      <c r="K1286" s="23"/>
    </row>
    <row r="1287" spans="11:11">
      <c r="K1287" s="23"/>
    </row>
    <row r="1288" spans="11:11">
      <c r="K1288" s="23"/>
    </row>
    <row r="1289" spans="11:11">
      <c r="K1289" s="23"/>
    </row>
    <row r="1290" spans="11:11">
      <c r="K1290" s="23"/>
    </row>
    <row r="1291" spans="11:11">
      <c r="K1291" s="23"/>
    </row>
    <row r="1292" spans="11:11">
      <c r="K1292" s="23"/>
    </row>
    <row r="1293" spans="11:11">
      <c r="K1293" s="23"/>
    </row>
    <row r="1294" spans="11:11">
      <c r="K1294" s="23"/>
    </row>
    <row r="1295" spans="11:11">
      <c r="K1295" s="23"/>
    </row>
    <row r="1296" spans="11:11">
      <c r="K1296" s="23"/>
    </row>
    <row r="1297" spans="11:11">
      <c r="K1297" s="23"/>
    </row>
    <row r="1298" spans="11:11">
      <c r="K1298" s="23"/>
    </row>
    <row r="1299" spans="11:11">
      <c r="K1299" s="23"/>
    </row>
    <row r="1300" spans="11:11">
      <c r="K1300" s="23"/>
    </row>
    <row r="1301" spans="11:11">
      <c r="K1301" s="23"/>
    </row>
    <row r="1302" spans="11:11">
      <c r="K1302" s="23"/>
    </row>
    <row r="1303" spans="11:11">
      <c r="K1303" s="23"/>
    </row>
    <row r="1304" spans="11:11">
      <c r="K1304" s="23"/>
    </row>
    <row r="1305" spans="11:11">
      <c r="K1305" s="23"/>
    </row>
    <row r="1306" spans="11:11">
      <c r="K1306" s="23"/>
    </row>
    <row r="1307" spans="11:11">
      <c r="K1307" s="23"/>
    </row>
    <row r="1308" spans="11:11">
      <c r="K1308" s="23"/>
    </row>
    <row r="1309" spans="11:11">
      <c r="K1309" s="23"/>
    </row>
    <row r="1310" spans="11:11">
      <c r="K1310" s="23"/>
    </row>
    <row r="1311" spans="11:11">
      <c r="K1311" s="23"/>
    </row>
    <row r="1312" spans="11:11">
      <c r="K1312" s="23"/>
    </row>
    <row r="1313" spans="11:11">
      <c r="K1313" s="23"/>
    </row>
    <row r="1314" spans="11:11">
      <c r="K1314" s="23"/>
    </row>
    <row r="1315" spans="11:11">
      <c r="K1315" s="23"/>
    </row>
    <row r="1316" spans="11:11">
      <c r="K1316" s="23"/>
    </row>
    <row r="1317" spans="11:11">
      <c r="K1317" s="23"/>
    </row>
    <row r="1318" spans="11:11">
      <c r="K1318" s="23"/>
    </row>
    <row r="1319" spans="11:11">
      <c r="K1319" s="23"/>
    </row>
    <row r="1320" spans="11:11">
      <c r="K1320" s="23"/>
    </row>
    <row r="1321" spans="11:11">
      <c r="K1321" s="23"/>
    </row>
    <row r="1322" spans="11:11">
      <c r="K1322" s="23"/>
    </row>
    <row r="1323" spans="11:11">
      <c r="K1323" s="23"/>
    </row>
    <row r="1324" spans="11:11">
      <c r="K1324" s="23"/>
    </row>
    <row r="1325" spans="11:11">
      <c r="K1325" s="23"/>
    </row>
    <row r="1326" spans="11:11">
      <c r="K1326" s="23"/>
    </row>
    <row r="1327" spans="11:11">
      <c r="K1327" s="23"/>
    </row>
    <row r="1328" spans="11:11">
      <c r="K1328" s="23"/>
    </row>
    <row r="1329" spans="11:11">
      <c r="K1329" s="23"/>
    </row>
    <row r="1330" spans="11:11">
      <c r="K1330" s="23"/>
    </row>
    <row r="1331" spans="11:11">
      <c r="K1331" s="23"/>
    </row>
    <row r="1332" spans="11:11">
      <c r="K1332" s="23"/>
    </row>
    <row r="1333" spans="11:11">
      <c r="K1333" s="23"/>
    </row>
    <row r="1334" spans="11:11">
      <c r="K1334" s="23"/>
    </row>
    <row r="1335" spans="11:11">
      <c r="K1335" s="23"/>
    </row>
    <row r="1336" spans="11:11">
      <c r="K1336" s="23"/>
    </row>
    <row r="1337" spans="11:11">
      <c r="K1337" s="23"/>
    </row>
    <row r="1338" spans="11:11">
      <c r="K1338" s="23"/>
    </row>
    <row r="1339" spans="11:11">
      <c r="K1339" s="23"/>
    </row>
    <row r="1340" spans="11:11">
      <c r="K1340" s="23"/>
    </row>
    <row r="1341" spans="11:11">
      <c r="K1341" s="23"/>
    </row>
    <row r="1342" spans="11:11">
      <c r="K1342" s="23"/>
    </row>
    <row r="1343" spans="11:11">
      <c r="K1343" s="23"/>
    </row>
    <row r="1344" spans="11:11">
      <c r="K1344" s="23"/>
    </row>
    <row r="1345" spans="11:11">
      <c r="K1345" s="23"/>
    </row>
    <row r="1346" spans="11:11">
      <c r="K1346" s="23"/>
    </row>
    <row r="1347" spans="11:11">
      <c r="K1347" s="23"/>
    </row>
    <row r="1348" spans="11:11">
      <c r="K1348" s="23"/>
    </row>
    <row r="1349" spans="11:11">
      <c r="K1349" s="23"/>
    </row>
    <row r="1350" spans="11:11">
      <c r="K1350" s="23"/>
    </row>
    <row r="1351" spans="11:11">
      <c r="K1351" s="23"/>
    </row>
    <row r="1352" spans="11:11">
      <c r="K1352" s="23"/>
    </row>
    <row r="1353" spans="11:11">
      <c r="K1353" s="23"/>
    </row>
    <row r="1354" spans="11:11">
      <c r="K1354" s="23"/>
    </row>
    <row r="1355" spans="11:11">
      <c r="K1355" s="23"/>
    </row>
    <row r="1356" spans="11:11">
      <c r="K1356" s="23"/>
    </row>
    <row r="1357" spans="11:11">
      <c r="K1357" s="23"/>
    </row>
    <row r="1358" spans="11:11">
      <c r="K1358" s="23"/>
    </row>
    <row r="1359" spans="11:11">
      <c r="K1359" s="23"/>
    </row>
    <row r="1360" spans="11:11">
      <c r="K1360" s="23"/>
    </row>
    <row r="1361" spans="11:11">
      <c r="K1361" s="23"/>
    </row>
    <row r="1362" spans="11:11">
      <c r="K1362" s="23"/>
    </row>
    <row r="1363" spans="11:11">
      <c r="K1363" s="23"/>
    </row>
    <row r="1364" spans="11:11">
      <c r="K1364" s="23"/>
    </row>
    <row r="1365" spans="11:11">
      <c r="K1365" s="23"/>
    </row>
    <row r="1366" spans="11:11">
      <c r="K1366" s="23"/>
    </row>
    <row r="1367" spans="11:11">
      <c r="K1367" s="23"/>
    </row>
    <row r="1368" spans="11:11">
      <c r="K1368" s="23"/>
    </row>
    <row r="1369" spans="11:11">
      <c r="K1369" s="23"/>
    </row>
    <row r="1370" spans="11:11">
      <c r="K1370" s="23"/>
    </row>
    <row r="1371" spans="11:11">
      <c r="K1371" s="23"/>
    </row>
    <row r="1372" spans="11:11">
      <c r="K1372" s="23"/>
    </row>
    <row r="1373" spans="11:11">
      <c r="K1373" s="23"/>
    </row>
    <row r="1374" spans="11:11">
      <c r="K1374" s="23"/>
    </row>
    <row r="1375" spans="11:11">
      <c r="K1375" s="23"/>
    </row>
    <row r="1376" spans="11:11">
      <c r="K1376" s="23"/>
    </row>
    <row r="1377" spans="11:11">
      <c r="K1377" s="23"/>
    </row>
    <row r="1378" spans="11:11">
      <c r="K1378" s="23"/>
    </row>
    <row r="1379" spans="11:11">
      <c r="K1379" s="23"/>
    </row>
    <row r="1380" spans="11:11">
      <c r="K1380" s="23"/>
    </row>
    <row r="1381" spans="11:11">
      <c r="K1381" s="23"/>
    </row>
    <row r="1382" spans="11:11">
      <c r="K1382" s="23"/>
    </row>
    <row r="1383" spans="11:11">
      <c r="K1383" s="23"/>
    </row>
    <row r="1384" spans="11:11">
      <c r="K1384" s="23"/>
    </row>
    <row r="1385" spans="11:11">
      <c r="K1385" s="23"/>
    </row>
    <row r="1386" spans="11:11">
      <c r="K1386" s="23"/>
    </row>
    <row r="1387" spans="11:11">
      <c r="K1387" s="23"/>
    </row>
    <row r="1388" spans="11:11">
      <c r="K1388" s="23"/>
    </row>
    <row r="1389" spans="11:11">
      <c r="K1389" s="23"/>
    </row>
    <row r="1390" spans="11:11">
      <c r="K1390" s="23"/>
    </row>
    <row r="1391" spans="11:11">
      <c r="K1391" s="23"/>
    </row>
    <row r="1392" spans="11:11">
      <c r="K1392" s="23"/>
    </row>
    <row r="1393" spans="11:11">
      <c r="K1393" s="23"/>
    </row>
    <row r="1394" spans="11:11">
      <c r="K1394" s="23"/>
    </row>
    <row r="1395" spans="11:11">
      <c r="K1395" s="23"/>
    </row>
    <row r="1396" spans="11:11">
      <c r="K1396" s="23"/>
    </row>
    <row r="1397" spans="11:11">
      <c r="K1397" s="23"/>
    </row>
    <row r="1398" spans="11:11">
      <c r="K1398" s="23"/>
    </row>
    <row r="1399" spans="11:11">
      <c r="K1399" s="23"/>
    </row>
    <row r="1400" spans="11:11">
      <c r="K1400" s="23"/>
    </row>
    <row r="1401" spans="11:11">
      <c r="K1401" s="23"/>
    </row>
    <row r="1402" spans="11:11">
      <c r="K1402" s="23"/>
    </row>
    <row r="1403" spans="11:11">
      <c r="K1403" s="23"/>
    </row>
    <row r="1404" spans="11:11">
      <c r="K1404" s="23"/>
    </row>
    <row r="1405" spans="11:11">
      <c r="K1405" s="23"/>
    </row>
    <row r="1406" spans="11:11">
      <c r="K1406" s="23"/>
    </row>
    <row r="1407" spans="11:11">
      <c r="K1407" s="23"/>
    </row>
    <row r="1408" spans="11:11">
      <c r="K1408" s="23"/>
    </row>
    <row r="1409" spans="11:11">
      <c r="K1409" s="23"/>
    </row>
    <row r="1410" spans="11:11">
      <c r="K1410" s="23"/>
    </row>
    <row r="1411" spans="11:11">
      <c r="K1411" s="23"/>
    </row>
    <row r="1412" spans="11:11">
      <c r="K1412" s="23"/>
    </row>
    <row r="1413" spans="11:11">
      <c r="K1413" s="23"/>
    </row>
    <row r="1414" spans="11:11">
      <c r="K1414" s="23"/>
    </row>
    <row r="1415" spans="11:11">
      <c r="K1415" s="23"/>
    </row>
    <row r="1416" spans="11:11">
      <c r="K1416" s="23"/>
    </row>
    <row r="1417" spans="11:11">
      <c r="K1417" s="23"/>
    </row>
    <row r="1418" spans="11:11">
      <c r="K1418" s="23"/>
    </row>
    <row r="1419" spans="11:11">
      <c r="K1419" s="23"/>
    </row>
    <row r="1420" spans="11:11">
      <c r="K1420" s="23"/>
    </row>
    <row r="1421" spans="11:11">
      <c r="K1421" s="23"/>
    </row>
    <row r="1422" spans="11:11">
      <c r="K1422" s="23"/>
    </row>
    <row r="1423" spans="11:11">
      <c r="K1423" s="23"/>
    </row>
    <row r="1424" spans="11:11">
      <c r="K1424" s="23"/>
    </row>
    <row r="1425" spans="11:11">
      <c r="K1425" s="23"/>
    </row>
    <row r="1426" spans="11:11">
      <c r="K1426" s="23"/>
    </row>
    <row r="1427" spans="11:11">
      <c r="K1427" s="23"/>
    </row>
    <row r="1428" spans="11:11">
      <c r="K1428" s="23"/>
    </row>
    <row r="1429" spans="11:11">
      <c r="K1429" s="23"/>
    </row>
    <row r="1430" spans="11:11">
      <c r="K1430" s="23"/>
    </row>
    <row r="1431" spans="11:11">
      <c r="K1431" s="23"/>
    </row>
    <row r="1432" spans="11:11">
      <c r="K1432" s="23"/>
    </row>
    <row r="1433" spans="11:11">
      <c r="K1433" s="23"/>
    </row>
    <row r="1434" spans="11:11">
      <c r="K1434" s="23"/>
    </row>
    <row r="1435" spans="11:11">
      <c r="K1435" s="23"/>
    </row>
    <row r="1436" spans="11:11">
      <c r="K1436" s="23"/>
    </row>
    <row r="1437" spans="11:11">
      <c r="K1437" s="23"/>
    </row>
    <row r="1438" spans="11:11">
      <c r="K1438" s="23"/>
    </row>
    <row r="1439" spans="11:11">
      <c r="K1439" s="23"/>
    </row>
    <row r="1440" spans="11:11">
      <c r="K1440" s="23"/>
    </row>
    <row r="1441" spans="11:11">
      <c r="K1441" s="23"/>
    </row>
    <row r="1442" spans="11:11">
      <c r="K1442" s="23"/>
    </row>
    <row r="1443" spans="11:11">
      <c r="K1443" s="23"/>
    </row>
    <row r="1444" spans="11:11">
      <c r="K1444" s="23"/>
    </row>
    <row r="1445" spans="11:11">
      <c r="K1445" s="23"/>
    </row>
    <row r="1446" spans="11:11">
      <c r="K1446" s="23"/>
    </row>
    <row r="1447" spans="11:11">
      <c r="K1447" s="23"/>
    </row>
    <row r="1448" spans="11:11">
      <c r="K1448" s="23"/>
    </row>
    <row r="1449" spans="11:11">
      <c r="K1449" s="23"/>
    </row>
    <row r="1450" spans="11:11">
      <c r="K1450" s="23"/>
    </row>
    <row r="1451" spans="11:11">
      <c r="K1451" s="23"/>
    </row>
    <row r="1452" spans="11:11">
      <c r="K1452" s="23"/>
    </row>
    <row r="1453" spans="11:11">
      <c r="K1453" s="23"/>
    </row>
    <row r="1454" spans="11:11">
      <c r="K1454" s="23"/>
    </row>
    <row r="1455" spans="11:11">
      <c r="K1455" s="23"/>
    </row>
    <row r="1456" spans="11:11">
      <c r="K1456" s="23"/>
    </row>
    <row r="1457" spans="11:11">
      <c r="K1457" s="23"/>
    </row>
    <row r="1458" spans="11:11">
      <c r="K1458" s="23"/>
    </row>
    <row r="1459" spans="11:11">
      <c r="K1459" s="23"/>
    </row>
    <row r="1460" spans="11:11">
      <c r="K1460" s="23"/>
    </row>
    <row r="1461" spans="11:11">
      <c r="K1461" s="23"/>
    </row>
    <row r="1462" spans="11:11">
      <c r="K1462" s="23"/>
    </row>
    <row r="1463" spans="11:11">
      <c r="K1463" s="23"/>
    </row>
    <row r="1464" spans="11:11">
      <c r="K1464" s="23"/>
    </row>
    <row r="1465" spans="11:11">
      <c r="K1465" s="23"/>
    </row>
    <row r="1466" spans="11:11">
      <c r="K1466" s="23"/>
    </row>
    <row r="1467" spans="11:11">
      <c r="K1467" s="23"/>
    </row>
    <row r="1468" spans="11:11">
      <c r="K1468" s="23"/>
    </row>
    <row r="1469" spans="11:11">
      <c r="K1469" s="23"/>
    </row>
    <row r="1470" spans="11:11">
      <c r="K1470" s="23"/>
    </row>
    <row r="1471" spans="11:11">
      <c r="K1471" s="23"/>
    </row>
    <row r="1472" spans="11:11">
      <c r="K1472" s="23"/>
    </row>
    <row r="1473" spans="11:11">
      <c r="K1473" s="23"/>
    </row>
    <row r="1474" spans="11:11">
      <c r="K1474" s="23"/>
    </row>
    <row r="1475" spans="11:11">
      <c r="K1475" s="23"/>
    </row>
    <row r="1476" spans="11:11">
      <c r="K1476" s="23"/>
    </row>
    <row r="1477" spans="11:11">
      <c r="K1477" s="23"/>
    </row>
    <row r="1478" spans="11:11">
      <c r="K1478" s="23"/>
    </row>
    <row r="1479" spans="11:11">
      <c r="K1479" s="23"/>
    </row>
    <row r="1480" spans="11:11">
      <c r="K1480" s="23"/>
    </row>
    <row r="1481" spans="11:11">
      <c r="K1481" s="23"/>
    </row>
    <row r="1482" spans="11:11">
      <c r="K1482" s="23"/>
    </row>
    <row r="1483" spans="11:11">
      <c r="K1483" s="23"/>
    </row>
    <row r="1484" spans="11:11">
      <c r="K1484" s="23"/>
    </row>
    <row r="1485" spans="11:11">
      <c r="K1485" s="23"/>
    </row>
    <row r="1486" spans="11:11">
      <c r="K1486" s="23"/>
    </row>
    <row r="1487" spans="11:11">
      <c r="K1487" s="23"/>
    </row>
    <row r="1488" spans="11:11">
      <c r="K1488" s="23"/>
    </row>
    <row r="1489" spans="11:11">
      <c r="K1489" s="23"/>
    </row>
    <row r="1490" spans="11:11">
      <c r="K1490" s="23"/>
    </row>
    <row r="1491" spans="11:11">
      <c r="K1491" s="23"/>
    </row>
    <row r="1492" spans="11:11">
      <c r="K1492" s="23"/>
    </row>
    <row r="1493" spans="11:11">
      <c r="K1493" s="23"/>
    </row>
    <row r="1494" spans="11:11">
      <c r="K1494" s="23"/>
    </row>
    <row r="1495" spans="11:11">
      <c r="K1495" s="23"/>
    </row>
    <row r="1496" spans="11:11">
      <c r="K1496" s="23"/>
    </row>
    <row r="1497" spans="11:11">
      <c r="K1497" s="23"/>
    </row>
    <row r="1498" spans="11:11">
      <c r="K1498" s="23"/>
    </row>
    <row r="1499" spans="11:11">
      <c r="K1499" s="23"/>
    </row>
    <row r="1500" spans="11:11">
      <c r="K1500" s="23"/>
    </row>
    <row r="1501" spans="11:11">
      <c r="K1501" s="23"/>
    </row>
    <row r="1502" spans="11:11">
      <c r="K1502" s="23"/>
    </row>
    <row r="1503" spans="11:11">
      <c r="K1503" s="23"/>
    </row>
    <row r="1504" spans="11:11">
      <c r="K1504" s="23"/>
    </row>
    <row r="1505" spans="11:11">
      <c r="K1505" s="23"/>
    </row>
    <row r="1506" spans="11:11">
      <c r="K1506" s="23"/>
    </row>
    <row r="1507" spans="11:11">
      <c r="K1507" s="23"/>
    </row>
    <row r="1508" spans="11:11">
      <c r="K1508" s="23"/>
    </row>
    <row r="1509" spans="11:11">
      <c r="K1509" s="23"/>
    </row>
    <row r="1510" spans="11:11">
      <c r="K1510" s="23"/>
    </row>
    <row r="1511" spans="11:11">
      <c r="K1511" s="23"/>
    </row>
    <row r="1512" spans="11:11">
      <c r="K1512" s="23"/>
    </row>
    <row r="1513" spans="11:11">
      <c r="K1513" s="23"/>
    </row>
    <row r="1514" spans="11:11">
      <c r="K1514" s="23"/>
    </row>
    <row r="1515" spans="11:11">
      <c r="K1515" s="23"/>
    </row>
    <row r="1516" spans="11:11">
      <c r="K1516" s="23"/>
    </row>
    <row r="1517" spans="11:11">
      <c r="K1517" s="23"/>
    </row>
    <row r="1518" spans="11:11">
      <c r="K1518" s="23"/>
    </row>
    <row r="1519" spans="11:11">
      <c r="K1519" s="23"/>
    </row>
    <row r="1520" spans="11:11">
      <c r="K1520" s="23"/>
    </row>
    <row r="1521" spans="11:11">
      <c r="K1521" s="23"/>
    </row>
    <row r="1522" spans="11:11">
      <c r="K1522" s="23"/>
    </row>
    <row r="1523" spans="11:11">
      <c r="K1523" s="23"/>
    </row>
    <row r="1524" spans="11:11">
      <c r="K1524" s="23"/>
    </row>
    <row r="1525" spans="11:11">
      <c r="K1525" s="23"/>
    </row>
    <row r="1526" spans="11:11">
      <c r="K1526" s="23"/>
    </row>
    <row r="1527" spans="11:11">
      <c r="K1527" s="23"/>
    </row>
    <row r="1528" spans="11:11">
      <c r="K1528" s="23"/>
    </row>
    <row r="1529" spans="11:11">
      <c r="K1529" s="23"/>
    </row>
    <row r="1530" spans="11:11">
      <c r="K1530" s="23"/>
    </row>
    <row r="1531" spans="11:11">
      <c r="K1531" s="23"/>
    </row>
    <row r="1532" spans="11:11">
      <c r="K1532" s="23"/>
    </row>
    <row r="1533" spans="11:11">
      <c r="K1533" s="23"/>
    </row>
    <row r="1534" spans="11:11">
      <c r="K1534" s="23"/>
    </row>
    <row r="1535" spans="11:11">
      <c r="K1535" s="23"/>
    </row>
    <row r="1536" spans="11:11">
      <c r="K1536" s="23"/>
    </row>
    <row r="1537" spans="11:11">
      <c r="K1537" s="23"/>
    </row>
    <row r="1538" spans="11:11">
      <c r="K1538" s="23"/>
    </row>
    <row r="1539" spans="11:11">
      <c r="K1539" s="23"/>
    </row>
    <row r="1540" spans="11:11">
      <c r="K1540" s="23"/>
    </row>
    <row r="1541" spans="11:11">
      <c r="K1541" s="23"/>
    </row>
    <row r="1542" spans="11:11">
      <c r="K1542" s="23"/>
    </row>
    <row r="1543" spans="11:11">
      <c r="K1543" s="23"/>
    </row>
    <row r="1544" spans="11:11">
      <c r="K1544" s="23"/>
    </row>
    <row r="1545" spans="11:11">
      <c r="K1545" s="23"/>
    </row>
    <row r="1546" spans="11:11">
      <c r="K1546" s="23"/>
    </row>
    <row r="1547" spans="11:11">
      <c r="K1547" s="23"/>
    </row>
    <row r="1548" spans="11:11">
      <c r="K1548" s="23"/>
    </row>
    <row r="1549" spans="11:11">
      <c r="K1549" s="23"/>
    </row>
    <row r="1550" spans="11:11">
      <c r="K1550" s="23"/>
    </row>
    <row r="1551" spans="11:11">
      <c r="K1551" s="23"/>
    </row>
    <row r="1552" spans="11:11">
      <c r="K1552" s="23"/>
    </row>
    <row r="1553" spans="11:11">
      <c r="K1553" s="23"/>
    </row>
    <row r="1554" spans="11:11">
      <c r="K1554" s="23"/>
    </row>
    <row r="1555" spans="11:11">
      <c r="K1555" s="23"/>
    </row>
    <row r="1556" spans="11:11">
      <c r="K1556" s="23"/>
    </row>
    <row r="1557" spans="11:11">
      <c r="K1557" s="23"/>
    </row>
    <row r="1558" spans="11:11">
      <c r="K1558" s="23"/>
    </row>
    <row r="1559" spans="11:11">
      <c r="K1559" s="23"/>
    </row>
    <row r="1560" spans="11:11">
      <c r="K1560" s="23"/>
    </row>
    <row r="1561" spans="11:11">
      <c r="K1561" s="23"/>
    </row>
    <row r="1562" spans="11:11">
      <c r="K1562" s="23"/>
    </row>
    <row r="1563" spans="11:11">
      <c r="K1563" s="23"/>
    </row>
    <row r="1564" spans="11:11">
      <c r="K1564" s="23"/>
    </row>
    <row r="1565" spans="11:11">
      <c r="K1565" s="23"/>
    </row>
    <row r="1566" spans="11:11">
      <c r="K1566" s="23"/>
    </row>
    <row r="1567" spans="11:11">
      <c r="K1567" s="23"/>
    </row>
    <row r="1568" spans="11:11">
      <c r="K1568" s="23"/>
    </row>
    <row r="1569" spans="11:11">
      <c r="K1569" s="23"/>
    </row>
    <row r="1570" spans="11:11">
      <c r="K1570" s="23"/>
    </row>
    <row r="1571" spans="11:11">
      <c r="K1571" s="23"/>
    </row>
    <row r="1572" spans="11:11">
      <c r="K1572" s="23"/>
    </row>
    <row r="1573" spans="11:11">
      <c r="K1573" s="23"/>
    </row>
    <row r="1574" spans="11:11">
      <c r="K1574" s="23"/>
    </row>
    <row r="1575" spans="11:11">
      <c r="K1575" s="23"/>
    </row>
    <row r="1576" spans="11:11">
      <c r="K1576" s="23"/>
    </row>
    <row r="1577" spans="11:11">
      <c r="K1577" s="23"/>
    </row>
    <row r="1578" spans="11:11">
      <c r="K1578" s="23"/>
    </row>
    <row r="1579" spans="11:11">
      <c r="K1579" s="23"/>
    </row>
    <row r="1580" spans="11:11">
      <c r="K1580" s="23"/>
    </row>
    <row r="1581" spans="11:11">
      <c r="K1581" s="23"/>
    </row>
    <row r="1582" spans="11:11">
      <c r="K1582" s="23"/>
    </row>
    <row r="1583" spans="11:11">
      <c r="K1583" s="23"/>
    </row>
    <row r="1584" spans="11:11">
      <c r="K1584" s="23"/>
    </row>
    <row r="1585" spans="11:11">
      <c r="K1585" s="23"/>
    </row>
    <row r="1586" spans="11:11">
      <c r="K1586" s="23"/>
    </row>
    <row r="1587" spans="11:11">
      <c r="K1587" s="23"/>
    </row>
    <row r="1588" spans="11:11">
      <c r="K1588" s="23"/>
    </row>
    <row r="1589" spans="11:11">
      <c r="K1589" s="23"/>
    </row>
    <row r="1590" spans="11:11">
      <c r="K1590" s="23"/>
    </row>
    <row r="1591" spans="11:11">
      <c r="K1591" s="23"/>
    </row>
    <row r="1592" spans="11:11">
      <c r="K1592" s="23"/>
    </row>
    <row r="1593" spans="11:11">
      <c r="K1593" s="23"/>
    </row>
    <row r="1594" spans="11:11">
      <c r="K1594" s="23"/>
    </row>
    <row r="1595" spans="11:11">
      <c r="K1595" s="23"/>
    </row>
    <row r="1596" spans="11:11">
      <c r="K1596" s="23"/>
    </row>
    <row r="1597" spans="11:11">
      <c r="K1597" s="23"/>
    </row>
    <row r="1598" spans="11:11">
      <c r="K1598" s="23"/>
    </row>
    <row r="1599" spans="11:11">
      <c r="K1599" s="23"/>
    </row>
    <row r="1600" spans="11:11">
      <c r="K1600" s="23"/>
    </row>
    <row r="1601" spans="11:11">
      <c r="K1601" s="23"/>
    </row>
    <row r="1602" spans="11:11">
      <c r="K1602" s="23"/>
    </row>
    <row r="1603" spans="11:11">
      <c r="K1603" s="23"/>
    </row>
    <row r="1604" spans="11:11">
      <c r="K1604" s="23"/>
    </row>
    <row r="1605" spans="11:11">
      <c r="K1605" s="23"/>
    </row>
    <row r="1606" spans="11:11">
      <c r="K1606" s="23"/>
    </row>
    <row r="1607" spans="11:11">
      <c r="K1607" s="23"/>
    </row>
    <row r="1608" spans="11:11">
      <c r="K1608" s="23"/>
    </row>
    <row r="1609" spans="11:11">
      <c r="K1609" s="23"/>
    </row>
    <row r="1610" spans="11:11">
      <c r="K1610" s="23"/>
    </row>
    <row r="1611" spans="11:11">
      <c r="K1611" s="23"/>
    </row>
    <row r="1612" spans="11:11">
      <c r="K1612" s="23"/>
    </row>
    <row r="1613" spans="11:11">
      <c r="K1613" s="23"/>
    </row>
    <row r="1614" spans="11:11">
      <c r="K1614" s="23"/>
    </row>
    <row r="1615" spans="11:11">
      <c r="K1615" s="23"/>
    </row>
    <row r="1616" spans="11:11">
      <c r="K1616" s="23"/>
    </row>
    <row r="1617" spans="11:11">
      <c r="K1617" s="23"/>
    </row>
    <row r="1618" spans="11:11">
      <c r="K1618" s="23"/>
    </row>
    <row r="1619" spans="11:11">
      <c r="K1619" s="23"/>
    </row>
    <row r="1620" spans="11:11">
      <c r="K1620" s="23"/>
    </row>
    <row r="1621" spans="11:11">
      <c r="K1621" s="23"/>
    </row>
    <row r="1622" spans="11:11">
      <c r="K1622" s="23"/>
    </row>
    <row r="1623" spans="11:11">
      <c r="K1623" s="23"/>
    </row>
    <row r="1624" spans="11:11">
      <c r="K1624" s="23"/>
    </row>
    <row r="1625" spans="11:11">
      <c r="K1625" s="23"/>
    </row>
    <row r="1626" spans="11:11">
      <c r="K1626" s="23"/>
    </row>
    <row r="1627" spans="11:11">
      <c r="K1627" s="23"/>
    </row>
    <row r="1628" spans="11:11">
      <c r="K1628" s="23"/>
    </row>
    <row r="1629" spans="11:11">
      <c r="K1629" s="23"/>
    </row>
    <row r="1630" spans="11:11">
      <c r="K1630" s="23"/>
    </row>
  </sheetData>
  <mergeCells count="1">
    <mergeCell ref="A1:L1"/>
  </mergeCells>
  <pageMargins left="0.25" right="0.25" top="0.75" bottom="0.75" header="0.3" footer="0.3"/>
  <pageSetup paperSize="9" scale="53" fitToHeight="0" orientation="landscape" horizontalDpi="0" verticalDpi="0" copies="1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6883-B89F-4B1B-BA30-EF80C9451192}">
  <dimension ref="B2:H9"/>
  <sheetViews>
    <sheetView topLeftCell="A8" workbookViewId="0"/>
  </sheetViews>
  <sheetFormatPr defaultColWidth="11.42578125" defaultRowHeight="15"/>
  <cols>
    <col min="3" max="8" width="11.7109375" bestFit="1" customWidth="1"/>
  </cols>
  <sheetData>
    <row r="2" spans="2:8">
      <c r="C2">
        <v>2020</v>
      </c>
      <c r="D2">
        <v>2021</v>
      </c>
      <c r="E2">
        <v>2022</v>
      </c>
      <c r="F2">
        <v>2023</v>
      </c>
      <c r="G2">
        <v>2024</v>
      </c>
      <c r="H2">
        <v>2025</v>
      </c>
    </row>
    <row r="3" spans="2:8">
      <c r="B3" t="s">
        <v>60</v>
      </c>
      <c r="C3" s="176">
        <f>'2025 Budget Draft'!C11</f>
        <v>46724</v>
      </c>
      <c r="D3" s="176">
        <f>'2025 Budget Draft'!E11</f>
        <v>57631</v>
      </c>
      <c r="E3" s="176">
        <f>'2025 Budget Draft'!G11</f>
        <v>72965</v>
      </c>
      <c r="F3" s="176">
        <f>'2025 Budget Draft'!I11</f>
        <v>74451.17</v>
      </c>
      <c r="G3" s="176">
        <f>'2025 Budget Draft'!J11</f>
        <v>92494</v>
      </c>
      <c r="H3" s="176">
        <f>'2025 Budget Draft'!K11</f>
        <v>92494</v>
      </c>
    </row>
    <row r="4" spans="2:8">
      <c r="B4" t="s">
        <v>61</v>
      </c>
      <c r="C4" s="176">
        <f>-'2025 Budget Draft'!C54</f>
        <v>-40970</v>
      </c>
      <c r="D4" s="176">
        <f>-'2025 Budget Draft'!E54</f>
        <v>-53571</v>
      </c>
      <c r="E4" s="176">
        <f>-'2025 Budget Draft'!G54</f>
        <v>-67548</v>
      </c>
      <c r="F4" s="176">
        <f>-'2025 Budget Draft'!I54</f>
        <v>-74771.649999999994</v>
      </c>
      <c r="G4" s="176">
        <f>-'2025 Budget Draft'!J54</f>
        <v>-92494</v>
      </c>
      <c r="H4" s="176">
        <f>-'2025 Budget Draft'!K54</f>
        <v>-98348.520656000008</v>
      </c>
    </row>
    <row r="5" spans="2:8">
      <c r="B5" t="s">
        <v>62</v>
      </c>
      <c r="C5" s="176">
        <f>SUM(C3:C4)</f>
        <v>5754</v>
      </c>
      <c r="D5" s="176">
        <f>SUM(D3:D4)</f>
        <v>4060</v>
      </c>
      <c r="E5" s="176">
        <f>SUM(E3:E4)</f>
        <v>5417</v>
      </c>
      <c r="F5" s="176">
        <f>SUM(F3:F4)</f>
        <v>-320.47999999999593</v>
      </c>
      <c r="G5" s="176">
        <f>SUM(G3:G4)</f>
        <v>0</v>
      </c>
      <c r="H5" s="176">
        <f>SUM(H3:H4)</f>
        <v>-5854.5206560000079</v>
      </c>
    </row>
    <row r="6" spans="2:8">
      <c r="C6">
        <f>C2</f>
        <v>2020</v>
      </c>
      <c r="D6">
        <f>D2</f>
        <v>2021</v>
      </c>
      <c r="E6">
        <f>E2</f>
        <v>2022</v>
      </c>
      <c r="F6">
        <f>F2</f>
        <v>2023</v>
      </c>
      <c r="G6">
        <f>G2</f>
        <v>2024</v>
      </c>
      <c r="H6">
        <f>H2</f>
        <v>2025</v>
      </c>
    </row>
    <row r="7" spans="2:8">
      <c r="B7" t="s">
        <v>63</v>
      </c>
      <c r="C7" s="176">
        <f>C8+'Ministry Staff Calcs'!F10</f>
        <v>110904</v>
      </c>
      <c r="D7" s="176">
        <f>C7</f>
        <v>110904</v>
      </c>
      <c r="E7" s="176">
        <f>D7</f>
        <v>110904</v>
      </c>
      <c r="F7" s="176">
        <f>E7</f>
        <v>110904</v>
      </c>
      <c r="G7" s="176">
        <f>F7</f>
        <v>110904</v>
      </c>
      <c r="H7" s="176">
        <f>G7</f>
        <v>110904</v>
      </c>
    </row>
    <row r="8" spans="2:8">
      <c r="B8" t="s">
        <v>64</v>
      </c>
      <c r="C8" s="176">
        <f>'Ministry Staff Calcs'!C3+'Ministry Staff Calcs'!F14</f>
        <v>84904</v>
      </c>
      <c r="D8" s="176">
        <f>C8</f>
        <v>84904</v>
      </c>
      <c r="E8" s="176">
        <f>D8</f>
        <v>84904</v>
      </c>
      <c r="F8" s="176">
        <f>E8</f>
        <v>84904</v>
      </c>
      <c r="G8" s="176">
        <f>F8</f>
        <v>84904</v>
      </c>
      <c r="H8" s="176">
        <f>G8</f>
        <v>84904</v>
      </c>
    </row>
    <row r="9" spans="2:8">
      <c r="B9" t="s">
        <v>65</v>
      </c>
      <c r="C9" s="176">
        <f>'2025 Budget Draft'!C52</f>
        <v>36662</v>
      </c>
      <c r="D9" s="176">
        <f>'2025 Budget Draft'!E52</f>
        <v>45315</v>
      </c>
      <c r="E9" s="176">
        <f>'2025 Budget Draft'!G52</f>
        <v>57369</v>
      </c>
      <c r="F9" s="176">
        <f>'2025 Budget Draft'!I52</f>
        <v>63797.969999999994</v>
      </c>
      <c r="G9" s="176">
        <f>'2025 Budget Draft'!J52-'2025 Budget Draft'!J51</f>
        <v>76548</v>
      </c>
      <c r="H9" s="176">
        <f>'2025 Budget Draft'!K52</f>
        <v>79363.62000000001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DE06-FE14-4592-A402-13F04D247286}">
  <dimension ref="A1:G26"/>
  <sheetViews>
    <sheetView workbookViewId="0">
      <selection activeCell="D11" sqref="D11"/>
    </sheetView>
  </sheetViews>
  <sheetFormatPr defaultColWidth="8.85546875" defaultRowHeight="15"/>
  <cols>
    <col min="1" max="1" width="25.42578125" style="113" customWidth="1"/>
    <col min="2" max="2" width="19" style="113" bestFit="1" customWidth="1"/>
    <col min="3" max="3" width="19.85546875" style="113" customWidth="1"/>
    <col min="4" max="4" width="19.7109375" style="113" customWidth="1"/>
    <col min="5" max="5" width="21.42578125" style="113" customWidth="1"/>
    <col min="6" max="6" width="22.85546875" style="113" customWidth="1"/>
    <col min="7" max="7" width="0.140625" style="113" customWidth="1"/>
    <col min="8" max="8" width="6" style="113" customWidth="1"/>
    <col min="9" max="9" width="17.42578125" style="113" customWidth="1"/>
    <col min="10" max="16384" width="8.85546875" style="113"/>
  </cols>
  <sheetData>
    <row r="1" spans="1:7" ht="20.100000000000001" thickBot="1">
      <c r="A1" s="178" t="s">
        <v>66</v>
      </c>
      <c r="B1" s="179"/>
      <c r="C1" s="179"/>
      <c r="D1" s="179"/>
      <c r="E1" s="179"/>
      <c r="F1" s="179"/>
      <c r="G1" s="180"/>
    </row>
    <row r="2" spans="1:7" ht="15.95" thickBot="1"/>
    <row r="3" spans="1:7">
      <c r="A3" s="114"/>
      <c r="B3" s="147" t="s">
        <v>67</v>
      </c>
      <c r="C3" s="148" t="s">
        <v>68</v>
      </c>
      <c r="D3" s="115"/>
      <c r="F3" s="116"/>
      <c r="G3" s="115"/>
    </row>
    <row r="4" spans="1:7">
      <c r="A4" s="117" t="s">
        <v>69</v>
      </c>
      <c r="B4" s="118">
        <v>98904</v>
      </c>
      <c r="C4" s="119">
        <v>80680</v>
      </c>
      <c r="D4" s="115"/>
      <c r="F4" s="120"/>
      <c r="G4" s="115"/>
    </row>
    <row r="5" spans="1:7">
      <c r="A5" s="117" t="s">
        <v>70</v>
      </c>
      <c r="B5" s="118">
        <v>12000</v>
      </c>
      <c r="C5" s="119">
        <f>C4*11.5%</f>
        <v>9278.2000000000007</v>
      </c>
      <c r="D5" s="121"/>
      <c r="F5" s="116"/>
      <c r="G5" s="121"/>
    </row>
    <row r="6" spans="1:7" ht="15.95" thickBot="1">
      <c r="A6" s="122" t="s">
        <v>71</v>
      </c>
      <c r="B6" s="123">
        <f>B4+B5</f>
        <v>110904</v>
      </c>
      <c r="C6" s="124">
        <f>C4+C5</f>
        <v>89958.2</v>
      </c>
      <c r="D6" s="115"/>
      <c r="E6" s="115"/>
      <c r="F6" s="125"/>
    </row>
    <row r="7" spans="1:7" ht="15.95" thickBot="1"/>
    <row r="8" spans="1:7" ht="15.95" thickBot="1">
      <c r="A8" s="181" t="s">
        <v>72</v>
      </c>
      <c r="B8" s="182"/>
      <c r="C8" s="182"/>
      <c r="D8" s="182"/>
      <c r="E8" s="183"/>
    </row>
    <row r="9" spans="1:7" ht="15.95" thickBot="1">
      <c r="A9" s="134" t="s">
        <v>73</v>
      </c>
      <c r="B9" s="144" t="s">
        <v>74</v>
      </c>
      <c r="C9" s="144" t="s">
        <v>75</v>
      </c>
      <c r="D9" s="144" t="s">
        <v>76</v>
      </c>
      <c r="E9" s="145"/>
    </row>
    <row r="10" spans="1:7">
      <c r="A10" s="126"/>
      <c r="B10" s="127"/>
      <c r="C10" s="127"/>
      <c r="D10" s="127"/>
      <c r="E10" s="128"/>
    </row>
    <row r="11" spans="1:7">
      <c r="A11" s="117" t="s">
        <v>77</v>
      </c>
      <c r="B11" s="149">
        <v>0.7</v>
      </c>
      <c r="C11" s="129">
        <f>B4*B11</f>
        <v>69232.799999999988</v>
      </c>
      <c r="D11" s="129">
        <f>B5*B11</f>
        <v>8400</v>
      </c>
      <c r="E11" s="130"/>
    </row>
    <row r="12" spans="1:7">
      <c r="A12" s="117"/>
      <c r="B12" s="129"/>
      <c r="C12" s="129"/>
      <c r="D12" s="129"/>
      <c r="E12" s="130"/>
    </row>
    <row r="13" spans="1:7" ht="15.95" thickBot="1">
      <c r="A13" s="131"/>
      <c r="B13" s="132"/>
      <c r="C13" s="132"/>
      <c r="D13" s="132"/>
      <c r="E13" s="133"/>
    </row>
    <row r="14" spans="1:7" s="137" customFormat="1" ht="15.95" thickBot="1">
      <c r="A14" s="134" t="s">
        <v>78</v>
      </c>
      <c r="B14" s="135"/>
      <c r="C14" s="135">
        <f>SUM(C11:C13)</f>
        <v>69232.799999999988</v>
      </c>
      <c r="D14" s="135">
        <f>SUM(D11:D13)</f>
        <v>8400</v>
      </c>
      <c r="E14" s="136"/>
      <c r="F14" s="113"/>
      <c r="G14" s="113"/>
    </row>
    <row r="15" spans="1:7" s="137" customFormat="1" ht="15.95" thickBot="1">
      <c r="A15" s="122" t="s">
        <v>79</v>
      </c>
      <c r="B15" s="123"/>
      <c r="C15" s="123"/>
      <c r="D15" s="123"/>
      <c r="E15" s="123"/>
      <c r="F15" s="113"/>
      <c r="G15" s="113"/>
    </row>
    <row r="19" spans="1:6" ht="15.95" thickBot="1"/>
    <row r="20" spans="1:6" ht="15.95" thickBot="1">
      <c r="A20" s="181" t="s">
        <v>80</v>
      </c>
      <c r="B20" s="182"/>
      <c r="C20" s="182"/>
      <c r="D20" s="182"/>
      <c r="E20" s="182"/>
      <c r="F20" s="183"/>
    </row>
    <row r="21" spans="1:6" ht="15.95" thickBot="1">
      <c r="A21" s="138" t="s">
        <v>73</v>
      </c>
      <c r="B21" s="139" t="s">
        <v>81</v>
      </c>
      <c r="C21" s="139" t="s">
        <v>82</v>
      </c>
      <c r="D21" s="139" t="s">
        <v>83</v>
      </c>
      <c r="E21" s="139" t="s">
        <v>84</v>
      </c>
      <c r="F21" s="140" t="s">
        <v>85</v>
      </c>
    </row>
    <row r="22" spans="1:6">
      <c r="A22" s="127" t="s">
        <v>86</v>
      </c>
      <c r="B22" s="127">
        <v>28</v>
      </c>
      <c r="C22" s="127">
        <v>32</v>
      </c>
      <c r="D22" s="141">
        <f>C22+(C22*0.038)</f>
        <v>33.216000000000001</v>
      </c>
      <c r="E22" s="141">
        <f>D22*B22</f>
        <v>930.048</v>
      </c>
      <c r="F22" s="141">
        <f>E22*52</f>
        <v>48362.495999999999</v>
      </c>
    </row>
    <row r="23" spans="1:6">
      <c r="A23" s="129" t="s">
        <v>87</v>
      </c>
      <c r="B23" s="129">
        <v>15</v>
      </c>
      <c r="C23" s="129">
        <v>32</v>
      </c>
      <c r="D23" s="141">
        <f t="shared" ref="D23:D24" si="0">C23+(C23*0.038)</f>
        <v>33.216000000000001</v>
      </c>
      <c r="E23" s="141">
        <f>D23*B23</f>
        <v>498.24</v>
      </c>
      <c r="F23" s="142">
        <f>E23*52</f>
        <v>25908.48</v>
      </c>
    </row>
    <row r="24" spans="1:6">
      <c r="A24" s="129" t="s">
        <v>88</v>
      </c>
      <c r="B24" s="129">
        <v>16</v>
      </c>
      <c r="C24" s="129">
        <v>27</v>
      </c>
      <c r="D24" s="141">
        <f t="shared" si="0"/>
        <v>28.026</v>
      </c>
      <c r="E24" s="141">
        <f>D24*B24</f>
        <v>448.416</v>
      </c>
      <c r="F24" s="142">
        <f>E24*52</f>
        <v>23317.632000000001</v>
      </c>
    </row>
    <row r="25" spans="1:6" ht="15.95" thickBot="1">
      <c r="A25" s="132"/>
      <c r="B25" s="132"/>
      <c r="C25" s="132"/>
      <c r="D25" s="132"/>
      <c r="E25" s="132"/>
      <c r="F25" s="132"/>
    </row>
    <row r="26" spans="1:6" ht="15.95" thickBot="1">
      <c r="A26" s="143" t="s">
        <v>71</v>
      </c>
      <c r="B26" s="144"/>
      <c r="C26" s="144"/>
      <c r="D26" s="144"/>
      <c r="E26" s="145"/>
      <c r="F26" s="146">
        <f>SUM(F22:F24)</f>
        <v>97588.607999999993</v>
      </c>
    </row>
  </sheetData>
  <mergeCells count="3">
    <mergeCell ref="A1:G1"/>
    <mergeCell ref="A8:E8"/>
    <mergeCell ref="A20:F20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74FB-01A1-410F-A2AB-217BBF925F3D}">
  <dimension ref="A1:G24"/>
  <sheetViews>
    <sheetView workbookViewId="0">
      <selection activeCell="A28" sqref="A28"/>
    </sheetView>
  </sheetViews>
  <sheetFormatPr defaultColWidth="9.140625" defaultRowHeight="12"/>
  <cols>
    <col min="1" max="1" width="35.140625" style="150" customWidth="1"/>
    <col min="2" max="2" width="9" style="150" customWidth="1"/>
    <col min="3" max="3" width="9.7109375" style="150" customWidth="1"/>
    <col min="4" max="4" width="9" style="150" customWidth="1"/>
    <col min="5" max="5" width="9.140625" style="150"/>
    <col min="6" max="6" width="17.42578125" style="150" customWidth="1"/>
    <col min="7" max="7" width="19.42578125" style="150" customWidth="1"/>
    <col min="8" max="16384" width="9.140625" style="150"/>
  </cols>
  <sheetData>
    <row r="1" spans="1:7" ht="24">
      <c r="A1" s="184" t="s">
        <v>89</v>
      </c>
      <c r="B1" s="184"/>
      <c r="C1" s="184"/>
      <c r="D1" s="184"/>
      <c r="E1" s="184"/>
      <c r="F1" s="184"/>
    </row>
    <row r="2" spans="1:7" ht="27">
      <c r="A2" s="151" t="s">
        <v>90</v>
      </c>
      <c r="B2" s="152" t="s">
        <v>91</v>
      </c>
      <c r="C2" s="152" t="s">
        <v>92</v>
      </c>
      <c r="D2" s="152" t="s">
        <v>93</v>
      </c>
      <c r="E2" s="152" t="s">
        <v>94</v>
      </c>
      <c r="F2" s="152" t="s">
        <v>71</v>
      </c>
    </row>
    <row r="3" spans="1:7">
      <c r="A3" s="153" t="s">
        <v>95</v>
      </c>
      <c r="B3" s="154">
        <v>1</v>
      </c>
      <c r="C3" s="155">
        <v>72904</v>
      </c>
      <c r="D3" s="155">
        <f>F10</f>
        <v>26000</v>
      </c>
      <c r="E3" s="155">
        <v>0</v>
      </c>
      <c r="F3" s="156">
        <f>SUM(C3:E3)</f>
        <v>98904</v>
      </c>
    </row>
    <row r="4" spans="1:7">
      <c r="A4" s="157" t="s">
        <v>96</v>
      </c>
      <c r="B4" s="158">
        <v>0.75</v>
      </c>
      <c r="C4" s="159">
        <f>ROUNDUP(C3*$B$4,-1)</f>
        <v>54680</v>
      </c>
      <c r="D4" s="155">
        <f>F10</f>
        <v>26000</v>
      </c>
      <c r="E4" s="159">
        <v>0</v>
      </c>
      <c r="F4" s="160">
        <f>SUM(C4:E4)</f>
        <v>80680</v>
      </c>
    </row>
    <row r="5" spans="1:7">
      <c r="A5" s="161" t="s">
        <v>97</v>
      </c>
      <c r="B5" s="162"/>
      <c r="C5" s="162"/>
      <c r="D5" s="162"/>
      <c r="E5" s="162"/>
      <c r="F5" s="163">
        <f>F8</f>
        <v>0</v>
      </c>
    </row>
    <row r="8" spans="1:7">
      <c r="A8" s="164"/>
      <c r="B8" s="165"/>
      <c r="C8" s="166"/>
      <c r="D8" s="167"/>
      <c r="E8" s="166"/>
      <c r="F8" s="168"/>
    </row>
    <row r="9" spans="1:7">
      <c r="C9" s="169"/>
    </row>
    <row r="10" spans="1:7">
      <c r="A10" s="164" t="s">
        <v>98</v>
      </c>
      <c r="F10" s="170">
        <f>500*52</f>
        <v>26000</v>
      </c>
    </row>
    <row r="11" spans="1:7">
      <c r="A11" s="150" t="s">
        <v>99</v>
      </c>
      <c r="F11" s="170"/>
    </row>
    <row r="13" spans="1:7">
      <c r="A13" s="164" t="s">
        <v>56</v>
      </c>
      <c r="C13" s="169"/>
    </row>
    <row r="14" spans="1:7">
      <c r="A14" s="169" t="s">
        <v>100</v>
      </c>
      <c r="D14" s="167"/>
      <c r="E14" s="166"/>
      <c r="F14" s="171">
        <v>12000</v>
      </c>
      <c r="G14" s="166"/>
    </row>
    <row r="15" spans="1:7">
      <c r="A15" s="169" t="s">
        <v>101</v>
      </c>
      <c r="F15" s="172">
        <v>0.115</v>
      </c>
      <c r="G15" s="169" t="s">
        <v>102</v>
      </c>
    </row>
    <row r="17" spans="1:6">
      <c r="A17" s="164" t="s">
        <v>103</v>
      </c>
      <c r="F17" s="172">
        <v>2.5000000000000001E-2</v>
      </c>
    </row>
    <row r="24" spans="1:6">
      <c r="A24" s="173" t="s">
        <v>104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18cc583-4639-4839-90d5-124d2530407a">5CX274V5XVNM-907472775-81311</_dlc_DocId>
    <MediaLengthInSeconds xmlns="1f909ac9-b89d-4e3d-a252-8efc569edbc2" xsi:nil="true"/>
    <_dlc_DocIdUrl xmlns="918cc583-4639-4839-90d5-124d2530407a">
      <Url>https://crcst.sharepoint.com/sites/NetworkAdmin/_layouts/15/DocIdRedir.aspx?ID=5CX274V5XVNM-907472775-81311</Url>
      <Description>5CX274V5XVNM-907472775-81311</Description>
    </_dlc_DocIdUrl>
    <lcf76f155ced4ddcb4097134ff3c332f xmlns="1f909ac9-b89d-4e3d-a252-8efc569edbc2">
      <Terms xmlns="http://schemas.microsoft.com/office/infopath/2007/PartnerControls"/>
    </lcf76f155ced4ddcb4097134ff3c332f>
    <TaxCatchAll xmlns="918cc583-4639-4839-90d5-124d253040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426D1BF45C4D4DBD7EF653D8684539" ma:contentTypeVersion="15" ma:contentTypeDescription="Create a new document." ma:contentTypeScope="" ma:versionID="e0efb4ec16db50cbafe98f79a1cf6d83">
  <xsd:schema xmlns:xsd="http://www.w3.org/2001/XMLSchema" xmlns:xs="http://www.w3.org/2001/XMLSchema" xmlns:p="http://schemas.microsoft.com/office/2006/metadata/properties" xmlns:ns2="918cc583-4639-4839-90d5-124d2530407a" xmlns:ns3="1f909ac9-b89d-4e3d-a252-8efc569edbc2" targetNamespace="http://schemas.microsoft.com/office/2006/metadata/properties" ma:root="true" ma:fieldsID="ca86ef000208cd5242717a2a889f4550" ns2:_="" ns3:_="">
    <xsd:import namespace="918cc583-4639-4839-90d5-124d2530407a"/>
    <xsd:import namespace="1f909ac9-b89d-4e3d-a252-8efc569edbc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cc583-4639-4839-90d5-124d2530407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157e969d-5dff-48ee-8729-1fa59fdf9711}" ma:internalName="TaxCatchAll" ma:showField="CatchAllData" ma:web="918cc583-4639-4839-90d5-124d253040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09ac9-b89d-4e3d-a252-8efc569edb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211d52-42bd-4204-a172-1099fa11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E76EB4-5399-4ECC-898E-5C824DA4C331}"/>
</file>

<file path=customXml/itemProps2.xml><?xml version="1.0" encoding="utf-8"?>
<ds:datastoreItem xmlns:ds="http://schemas.openxmlformats.org/officeDocument/2006/customXml" ds:itemID="{A30DF4A2-2E79-4CC1-BA97-0CA77E0D6610}"/>
</file>

<file path=customXml/itemProps3.xml><?xml version="1.0" encoding="utf-8"?>
<ds:datastoreItem xmlns:ds="http://schemas.openxmlformats.org/officeDocument/2006/customXml" ds:itemID="{3A44D324-20C5-4760-857E-7623C2AE3D82}"/>
</file>

<file path=customXml/itemProps4.xml><?xml version="1.0" encoding="utf-8"?>
<ds:datastoreItem xmlns:ds="http://schemas.openxmlformats.org/officeDocument/2006/customXml" ds:itemID="{C769FC68-B559-46AA-B555-87CD2A81B0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Treasurer</dc:creator>
  <cp:keywords/>
  <dc:description/>
  <cp:lastModifiedBy>Guest User</cp:lastModifiedBy>
  <cp:revision/>
  <dcterms:created xsi:type="dcterms:W3CDTF">2019-11-13T01:38:40Z</dcterms:created>
  <dcterms:modified xsi:type="dcterms:W3CDTF">2024-10-20T00:39:04Z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0x0101005D426D1BF45C4D4DBD7EF653D8684539</vt:lpwstr>
  </property>
  <property fmtid="{D5CDD505-2E9C-101B-9397-08002B2CF9AE}" pid="3" name="ComplianceAssetId">
    <vt:lpwstr/>
  </property>
  <property fmtid="{D5CDD505-2E9C-101B-9397-08002B2CF9AE}" pid="4" name="_dlc_DocIdItemGuid">
    <vt:lpwstr>ab01daf6-0682-47a9-a28f-314e5374f61c</vt:lpwstr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